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\KiBiz\Förderprogramm Alltagshelfer\2024\Formulare für Internet\"/>
    </mc:Choice>
  </mc:AlternateContent>
  <bookViews>
    <workbookView xWindow="0" yWindow="0" windowWidth="19200" windowHeight="5970"/>
  </bookViews>
  <sheets>
    <sheet name="Tabelle1" sheetId="1" r:id="rId1"/>
    <sheet name="Formel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2" l="1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L7" i="1"/>
  <c r="L9" i="1"/>
  <c r="L10" i="1"/>
  <c r="L11" i="1"/>
  <c r="L13" i="1"/>
  <c r="L15" i="1"/>
  <c r="L16" i="1"/>
  <c r="L17" i="1"/>
  <c r="L18" i="1"/>
  <c r="L19" i="1"/>
  <c r="L20" i="1"/>
  <c r="L21" i="1"/>
  <c r="L23" i="1"/>
  <c r="L2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Q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R46" i="1" l="1"/>
  <c r="N6" i="1" l="1"/>
  <c r="N7" i="1"/>
  <c r="Y5" i="2" l="1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" i="2"/>
  <c r="G19" i="2"/>
  <c r="M19" i="2" s="1"/>
  <c r="N22" i="2" l="1"/>
  <c r="N8" i="1" l="1"/>
  <c r="Y6" i="2" s="1"/>
  <c r="N9" i="1"/>
  <c r="Y7" i="2" s="1"/>
  <c r="N10" i="1"/>
  <c r="Y8" i="2" s="1"/>
  <c r="N11" i="1"/>
  <c r="Y9" i="2" s="1"/>
  <c r="N12" i="1"/>
  <c r="Y10" i="2" s="1"/>
  <c r="N13" i="1"/>
  <c r="Y11" i="2" s="1"/>
  <c r="N14" i="1"/>
  <c r="Y12" i="2" s="1"/>
  <c r="N15" i="1"/>
  <c r="Y13" i="2" s="1"/>
  <c r="N16" i="1"/>
  <c r="Y14" i="2" s="1"/>
  <c r="N17" i="1"/>
  <c r="Y15" i="2" s="1"/>
  <c r="N18" i="1"/>
  <c r="Y16" i="2" s="1"/>
  <c r="N19" i="1"/>
  <c r="Y17" i="2" s="1"/>
  <c r="N20" i="1"/>
  <c r="Y18" i="2" s="1"/>
  <c r="N21" i="1"/>
  <c r="Y19" i="2" s="1"/>
  <c r="N22" i="1"/>
  <c r="Y20" i="2" s="1"/>
  <c r="N23" i="1"/>
  <c r="Y21" i="2" s="1"/>
  <c r="N24" i="1"/>
  <c r="Y22" i="2" s="1"/>
  <c r="N25" i="1"/>
  <c r="Y23" i="2" s="1"/>
  <c r="N26" i="1"/>
  <c r="Y24" i="2" s="1"/>
  <c r="N27" i="1"/>
  <c r="Y25" i="2" s="1"/>
  <c r="N28" i="1"/>
  <c r="Y26" i="2" s="1"/>
  <c r="N29" i="1"/>
  <c r="Y27" i="2" s="1"/>
  <c r="N30" i="1"/>
  <c r="Y28" i="2" s="1"/>
  <c r="N31" i="1"/>
  <c r="Y29" i="2" s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AB14" i="2" l="1"/>
  <c r="AB15" i="2"/>
  <c r="AB16" i="2"/>
  <c r="AB17" i="2"/>
  <c r="AB29" i="2"/>
  <c r="AB30" i="2"/>
  <c r="AB31" i="2"/>
  <c r="AB32" i="2"/>
  <c r="AB41" i="2"/>
  <c r="AB42" i="2"/>
  <c r="AB43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S29" i="2" s="1"/>
  <c r="R30" i="2"/>
  <c r="R31" i="2"/>
  <c r="R32" i="2"/>
  <c r="R33" i="2"/>
  <c r="R34" i="2"/>
  <c r="R35" i="2"/>
  <c r="R36" i="2"/>
  <c r="R37" i="2"/>
  <c r="R38" i="2"/>
  <c r="R39" i="2"/>
  <c r="S39" i="2" s="1"/>
  <c r="R40" i="2"/>
  <c r="R41" i="2"/>
  <c r="S41" i="2" s="1"/>
  <c r="R42" i="2"/>
  <c r="R43" i="2"/>
  <c r="R4" i="2"/>
  <c r="Q5" i="2"/>
  <c r="V5" i="2" s="1"/>
  <c r="Q6" i="2"/>
  <c r="Q7" i="2"/>
  <c r="V7" i="2" s="1"/>
  <c r="Q8" i="2"/>
  <c r="V8" i="2" s="1"/>
  <c r="Q9" i="2"/>
  <c r="V9" i="2" s="1"/>
  <c r="Q10" i="2"/>
  <c r="Q11" i="2"/>
  <c r="V11" i="2" s="1"/>
  <c r="Q12" i="2"/>
  <c r="V12" i="2" s="1"/>
  <c r="Q13" i="2"/>
  <c r="V13" i="2" s="1"/>
  <c r="Q14" i="2"/>
  <c r="V14" i="2" s="1"/>
  <c r="Q15" i="2"/>
  <c r="V15" i="2" s="1"/>
  <c r="Q16" i="2"/>
  <c r="V16" i="2" s="1"/>
  <c r="Q17" i="2"/>
  <c r="V17" i="2" s="1"/>
  <c r="Q18" i="2"/>
  <c r="V18" i="2" s="1"/>
  <c r="Q19" i="2"/>
  <c r="V19" i="2" s="1"/>
  <c r="Q20" i="2"/>
  <c r="V20" i="2" s="1"/>
  <c r="L22" i="1" s="1"/>
  <c r="Q21" i="2"/>
  <c r="V21" i="2" s="1"/>
  <c r="Q22" i="2"/>
  <c r="V22" i="2" s="1"/>
  <c r="Q23" i="2"/>
  <c r="V23" i="2" s="1"/>
  <c r="L25" i="1" s="1"/>
  <c r="Q24" i="2"/>
  <c r="V24" i="2" s="1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N4" i="2"/>
  <c r="S10" i="2" l="1"/>
  <c r="S11" i="2"/>
  <c r="S9" i="2"/>
  <c r="AB7" i="2"/>
  <c r="S12" i="2"/>
  <c r="S4" i="2"/>
  <c r="AB37" i="2"/>
  <c r="AB35" i="2"/>
  <c r="AB34" i="2"/>
  <c r="AB36" i="2"/>
  <c r="AB33" i="2"/>
  <c r="S31" i="2"/>
  <c r="S43" i="2"/>
  <c r="AB39" i="2"/>
  <c r="AB40" i="2"/>
  <c r="S42" i="2"/>
  <c r="AB38" i="2"/>
  <c r="AB18" i="2"/>
  <c r="S17" i="2"/>
  <c r="AB13" i="2"/>
  <c r="AB11" i="2"/>
  <c r="S21" i="2"/>
  <c r="S7" i="2"/>
  <c r="S30" i="2"/>
  <c r="S27" i="2"/>
  <c r="S36" i="2"/>
  <c r="S35" i="2"/>
  <c r="S24" i="2"/>
  <c r="S34" i="2"/>
  <c r="S33" i="2"/>
  <c r="S32" i="2"/>
  <c r="S20" i="2"/>
  <c r="S8" i="2"/>
  <c r="AB21" i="2"/>
  <c r="S18" i="2"/>
  <c r="S6" i="2"/>
  <c r="S23" i="2"/>
  <c r="S22" i="2"/>
  <c r="S19" i="2"/>
  <c r="S5" i="2"/>
  <c r="S16" i="2"/>
  <c r="S28" i="2"/>
  <c r="S15" i="2"/>
  <c r="S38" i="2"/>
  <c r="S26" i="2"/>
  <c r="S14" i="2"/>
  <c r="S40" i="2"/>
  <c r="S37" i="2"/>
  <c r="S25" i="2"/>
  <c r="S13" i="2"/>
  <c r="V4" i="2" l="1"/>
  <c r="L6" i="1" s="1"/>
  <c r="O46" i="1"/>
  <c r="P46" i="1"/>
  <c r="M46" i="1"/>
  <c r="I46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I5" i="2"/>
  <c r="I6" i="2"/>
  <c r="I7" i="2"/>
  <c r="I8" i="2"/>
  <c r="I9" i="2"/>
  <c r="I10" i="2"/>
  <c r="I11" i="2"/>
  <c r="I12" i="2"/>
  <c r="I13" i="2"/>
  <c r="I14" i="2"/>
  <c r="U14" i="2" s="1"/>
  <c r="I15" i="2"/>
  <c r="U15" i="2" s="1"/>
  <c r="I16" i="2"/>
  <c r="U16" i="2" s="1"/>
  <c r="I17" i="2"/>
  <c r="U17" i="2" s="1"/>
  <c r="I18" i="2"/>
  <c r="U18" i="2" s="1"/>
  <c r="I19" i="2"/>
  <c r="U19" i="2" s="1"/>
  <c r="I20" i="2"/>
  <c r="I21" i="2"/>
  <c r="U21" i="2" s="1"/>
  <c r="I22" i="2"/>
  <c r="U22" i="2" s="1"/>
  <c r="I23" i="2"/>
  <c r="U23" i="2" s="1"/>
  <c r="I24" i="2"/>
  <c r="I25" i="2"/>
  <c r="I26" i="2"/>
  <c r="I27" i="2"/>
  <c r="I28" i="2"/>
  <c r="I29" i="2"/>
  <c r="U29" i="2" s="1"/>
  <c r="I30" i="2"/>
  <c r="I31" i="2"/>
  <c r="I32" i="2"/>
  <c r="I33" i="2"/>
  <c r="U33" i="2" s="1"/>
  <c r="I34" i="2"/>
  <c r="U34" i="2" s="1"/>
  <c r="I35" i="2"/>
  <c r="I36" i="2"/>
  <c r="U36" i="2" s="1"/>
  <c r="I37" i="2"/>
  <c r="I38" i="2"/>
  <c r="I39" i="2"/>
  <c r="I40" i="2"/>
  <c r="I41" i="2"/>
  <c r="I42" i="2"/>
  <c r="I43" i="2"/>
  <c r="G5" i="2"/>
  <c r="M5" i="2" s="1"/>
  <c r="G6" i="2"/>
  <c r="M6" i="2" s="1"/>
  <c r="G7" i="2"/>
  <c r="M7" i="2" s="1"/>
  <c r="G8" i="2"/>
  <c r="M8" i="2" s="1"/>
  <c r="G9" i="2"/>
  <c r="M9" i="2" s="1"/>
  <c r="G10" i="2"/>
  <c r="M10" i="2" s="1"/>
  <c r="G11" i="2"/>
  <c r="M11" i="2" s="1"/>
  <c r="G12" i="2"/>
  <c r="M12" i="2" s="1"/>
  <c r="G13" i="2"/>
  <c r="M13" i="2" s="1"/>
  <c r="G14" i="2"/>
  <c r="M14" i="2" s="1"/>
  <c r="G15" i="2"/>
  <c r="M15" i="2" s="1"/>
  <c r="G16" i="2"/>
  <c r="M16" i="2" s="1"/>
  <c r="G17" i="2"/>
  <c r="M17" i="2" s="1"/>
  <c r="G18" i="2"/>
  <c r="M18" i="2" s="1"/>
  <c r="G20" i="2"/>
  <c r="M20" i="2" s="1"/>
  <c r="G21" i="2"/>
  <c r="M21" i="2" s="1"/>
  <c r="G22" i="2"/>
  <c r="M22" i="2" s="1"/>
  <c r="G23" i="2"/>
  <c r="M23" i="2" s="1"/>
  <c r="G24" i="2"/>
  <c r="M24" i="2" s="1"/>
  <c r="G25" i="2"/>
  <c r="M25" i="2" s="1"/>
  <c r="G26" i="2"/>
  <c r="M26" i="2" s="1"/>
  <c r="G27" i="2"/>
  <c r="M27" i="2" s="1"/>
  <c r="G28" i="2"/>
  <c r="M28" i="2" s="1"/>
  <c r="G29" i="2"/>
  <c r="M29" i="2" s="1"/>
  <c r="G30" i="2"/>
  <c r="M30" i="2" s="1"/>
  <c r="G31" i="2"/>
  <c r="M31" i="2" s="1"/>
  <c r="G32" i="2"/>
  <c r="M32" i="2" s="1"/>
  <c r="G33" i="2"/>
  <c r="M33" i="2" s="1"/>
  <c r="G34" i="2"/>
  <c r="M34" i="2" s="1"/>
  <c r="G35" i="2"/>
  <c r="M35" i="2" s="1"/>
  <c r="G36" i="2"/>
  <c r="M36" i="2" s="1"/>
  <c r="G37" i="2"/>
  <c r="M37" i="2" s="1"/>
  <c r="G38" i="2"/>
  <c r="M38" i="2" s="1"/>
  <c r="G39" i="2"/>
  <c r="M39" i="2" s="1"/>
  <c r="G40" i="2"/>
  <c r="M40" i="2" s="1"/>
  <c r="G41" i="2"/>
  <c r="M41" i="2" s="1"/>
  <c r="G42" i="2"/>
  <c r="M42" i="2" s="1"/>
  <c r="G43" i="2"/>
  <c r="M43" i="2" s="1"/>
  <c r="G4" i="2"/>
  <c r="M4" i="2" s="1"/>
  <c r="J4" i="2"/>
  <c r="I4" i="2"/>
  <c r="U4" i="2" s="1"/>
  <c r="O19" i="2" l="1"/>
  <c r="O16" i="2"/>
  <c r="O11" i="2"/>
  <c r="O10" i="2"/>
  <c r="V10" i="2" s="1"/>
  <c r="L12" i="1" s="1"/>
  <c r="AB10" i="2" s="1"/>
  <c r="O22" i="2"/>
  <c r="O9" i="2"/>
  <c r="AB9" i="2" s="1"/>
  <c r="O13" i="2"/>
  <c r="O8" i="2"/>
  <c r="O15" i="2"/>
  <c r="O24" i="2"/>
  <c r="L26" i="1" s="1"/>
  <c r="O7" i="2"/>
  <c r="O23" i="2"/>
  <c r="O18" i="2"/>
  <c r="O14" i="2"/>
  <c r="O12" i="2"/>
  <c r="O21" i="2"/>
  <c r="O20" i="2"/>
  <c r="AB20" i="2" s="1"/>
  <c r="O6" i="2"/>
  <c r="O17" i="2"/>
  <c r="O4" i="2"/>
  <c r="AB4" i="2" s="1"/>
  <c r="O5" i="2"/>
  <c r="AB5" i="2"/>
  <c r="U5" i="2"/>
  <c r="H32" i="1"/>
  <c r="U30" i="2"/>
  <c r="H42" i="1"/>
  <c r="U40" i="2"/>
  <c r="K43" i="2"/>
  <c r="K31" i="2"/>
  <c r="U7" i="2"/>
  <c r="H9" i="1"/>
  <c r="H44" i="1"/>
  <c r="U42" i="2"/>
  <c r="H41" i="1"/>
  <c r="U39" i="2"/>
  <c r="H40" i="1"/>
  <c r="U38" i="2"/>
  <c r="U12" i="2"/>
  <c r="H33" i="1"/>
  <c r="U31" i="2"/>
  <c r="U6" i="2"/>
  <c r="H8" i="1"/>
  <c r="H43" i="1"/>
  <c r="U41" i="2"/>
  <c r="K42" i="2"/>
  <c r="H39" i="1"/>
  <c r="U37" i="2"/>
  <c r="H37" i="1"/>
  <c r="U35" i="2"/>
  <c r="U11" i="2"/>
  <c r="H13" i="1"/>
  <c r="U13" i="2"/>
  <c r="H15" i="1"/>
  <c r="U10" i="2"/>
  <c r="U9" i="2"/>
  <c r="H45" i="1"/>
  <c r="U43" i="2"/>
  <c r="H34" i="1"/>
  <c r="U32" i="2"/>
  <c r="U8" i="2"/>
  <c r="H10" i="1"/>
  <c r="K6" i="2"/>
  <c r="U24" i="2"/>
  <c r="AB28" i="2"/>
  <c r="U28" i="2"/>
  <c r="AB27" i="2"/>
  <c r="U27" i="2"/>
  <c r="AB26" i="2"/>
  <c r="U26" i="2"/>
  <c r="AB25" i="2"/>
  <c r="U25" i="2"/>
  <c r="K5" i="2"/>
  <c r="H7" i="1" s="1"/>
  <c r="K36" i="2"/>
  <c r="H38" i="1"/>
  <c r="K12" i="2"/>
  <c r="H14" i="1" s="1"/>
  <c r="K29" i="2"/>
  <c r="H31" i="1"/>
  <c r="K11" i="2"/>
  <c r="K34" i="2"/>
  <c r="H36" i="1"/>
  <c r="K10" i="2"/>
  <c r="H12" i="1" s="1"/>
  <c r="K33" i="2"/>
  <c r="H35" i="1"/>
  <c r="K21" i="2"/>
  <c r="H23" i="1"/>
  <c r="K9" i="2"/>
  <c r="H11" i="1" s="1"/>
  <c r="U20" i="2"/>
  <c r="H22" i="1"/>
  <c r="K22" i="2"/>
  <c r="H24" i="1" s="1"/>
  <c r="AB19" i="2"/>
  <c r="K8" i="2"/>
  <c r="K7" i="2"/>
  <c r="N46" i="1"/>
  <c r="AB8" i="2"/>
  <c r="K30" i="2"/>
  <c r="K18" i="2"/>
  <c r="H20" i="1" s="1"/>
  <c r="K40" i="2"/>
  <c r="K28" i="2"/>
  <c r="H30" i="1" s="1"/>
  <c r="K16" i="2"/>
  <c r="H18" i="1" s="1"/>
  <c r="K39" i="2"/>
  <c r="K27" i="2"/>
  <c r="H29" i="1" s="1"/>
  <c r="K15" i="2"/>
  <c r="H17" i="1" s="1"/>
  <c r="K38" i="2"/>
  <c r="K26" i="2"/>
  <c r="H28" i="1" s="1"/>
  <c r="K14" i="2"/>
  <c r="H16" i="1" s="1"/>
  <c r="K41" i="2"/>
  <c r="K17" i="2"/>
  <c r="H19" i="1" s="1"/>
  <c r="K32" i="2"/>
  <c r="K20" i="2"/>
  <c r="K19" i="2"/>
  <c r="H21" i="1" s="1"/>
  <c r="W19" i="2" s="1"/>
  <c r="K37" i="2"/>
  <c r="K25" i="2"/>
  <c r="H27" i="1" s="1"/>
  <c r="K13" i="2"/>
  <c r="AB22" i="2"/>
  <c r="K24" i="2"/>
  <c r="H26" i="1" s="1"/>
  <c r="K35" i="2"/>
  <c r="K23" i="2"/>
  <c r="H25" i="1" s="1"/>
  <c r="K4" i="2"/>
  <c r="W24" i="2" l="1"/>
  <c r="V6" i="2"/>
  <c r="L8" i="1" s="1"/>
  <c r="AB6" i="2" s="1"/>
  <c r="L14" i="1"/>
  <c r="AB12" i="2" s="1"/>
  <c r="AB23" i="2"/>
  <c r="AB24" i="2"/>
  <c r="AA24" i="2"/>
  <c r="AA42" i="2"/>
  <c r="W42" i="2"/>
  <c r="AA32" i="2"/>
  <c r="W32" i="2"/>
  <c r="X32" i="2" s="1"/>
  <c r="AA43" i="2"/>
  <c r="W43" i="2"/>
  <c r="AA35" i="2"/>
  <c r="W35" i="2"/>
  <c r="X35" i="2" s="1"/>
  <c r="H6" i="1"/>
  <c r="AA4" i="2" s="1"/>
  <c r="AA36" i="2"/>
  <c r="W36" i="2"/>
  <c r="AA37" i="2"/>
  <c r="W37" i="2"/>
  <c r="AA40" i="2"/>
  <c r="W40" i="2"/>
  <c r="AA33" i="2"/>
  <c r="W33" i="2"/>
  <c r="AA34" i="2"/>
  <c r="W34" i="2"/>
  <c r="AA38" i="2"/>
  <c r="W38" i="2"/>
  <c r="X38" i="2" s="1"/>
  <c r="AA31" i="2"/>
  <c r="W31" i="2"/>
  <c r="AA30" i="2"/>
  <c r="W30" i="2"/>
  <c r="AA41" i="2"/>
  <c r="W41" i="2"/>
  <c r="X41" i="2" s="1"/>
  <c r="AA39" i="2"/>
  <c r="W39" i="2"/>
  <c r="AA17" i="2"/>
  <c r="W17" i="2"/>
  <c r="AA7" i="2"/>
  <c r="W7" i="2"/>
  <c r="AA15" i="2"/>
  <c r="W15" i="2"/>
  <c r="AA5" i="2"/>
  <c r="W5" i="2"/>
  <c r="AA12" i="2"/>
  <c r="W12" i="2"/>
  <c r="AA23" i="2"/>
  <c r="W23" i="2"/>
  <c r="AA14" i="2"/>
  <c r="W14" i="2"/>
  <c r="AA21" i="2"/>
  <c r="W21" i="2"/>
  <c r="AA8" i="2"/>
  <c r="W8" i="2"/>
  <c r="AA27" i="2"/>
  <c r="W27" i="2"/>
  <c r="AA22" i="2"/>
  <c r="W22" i="2"/>
  <c r="AA10" i="2"/>
  <c r="W10" i="2"/>
  <c r="AA16" i="2"/>
  <c r="W16" i="2"/>
  <c r="AA18" i="2"/>
  <c r="W18" i="2"/>
  <c r="AA28" i="2"/>
  <c r="W28" i="2"/>
  <c r="AA29" i="2"/>
  <c r="W29" i="2"/>
  <c r="X29" i="2" s="1"/>
  <c r="AA26" i="2"/>
  <c r="W26" i="2"/>
  <c r="AA13" i="2"/>
  <c r="W13" i="2"/>
  <c r="AA25" i="2"/>
  <c r="W25" i="2"/>
  <c r="AA6" i="2"/>
  <c r="W6" i="2"/>
  <c r="AA9" i="2"/>
  <c r="W9" i="2"/>
  <c r="AA20" i="2"/>
  <c r="W20" i="2"/>
  <c r="X20" i="2" s="1"/>
  <c r="AA11" i="2"/>
  <c r="W11" i="2"/>
  <c r="AA19" i="2"/>
  <c r="X24" i="2" l="1"/>
  <c r="Q26" i="1" s="1"/>
  <c r="X36" i="2"/>
  <c r="Q38" i="1"/>
  <c r="AD36" i="2"/>
  <c r="Q37" i="1"/>
  <c r="AD35" i="2"/>
  <c r="X33" i="2"/>
  <c r="Q35" i="1"/>
  <c r="AD33" i="2"/>
  <c r="W4" i="2"/>
  <c r="X4" i="2" s="1"/>
  <c r="X34" i="2"/>
  <c r="Q36" i="1"/>
  <c r="AD34" i="2"/>
  <c r="X31" i="2"/>
  <c r="Q33" i="1"/>
  <c r="AD31" i="2"/>
  <c r="Q40" i="1"/>
  <c r="AD38" i="2"/>
  <c r="X39" i="2"/>
  <c r="Q41" i="1"/>
  <c r="AD39" i="2"/>
  <c r="Q43" i="1"/>
  <c r="AD41" i="2"/>
  <c r="X40" i="2"/>
  <c r="Q42" i="1"/>
  <c r="AD40" i="2"/>
  <c r="Q34" i="1"/>
  <c r="AD32" i="2"/>
  <c r="X11" i="2"/>
  <c r="AD11" i="2" s="1"/>
  <c r="X43" i="2"/>
  <c r="Q45" i="1"/>
  <c r="AD43" i="2"/>
  <c r="Q13" i="1"/>
  <c r="X30" i="2"/>
  <c r="Q32" i="1"/>
  <c r="AD30" i="2"/>
  <c r="X37" i="2"/>
  <c r="Q39" i="1"/>
  <c r="AD37" i="2"/>
  <c r="X42" i="2"/>
  <c r="Q44" i="1"/>
  <c r="AD42" i="2"/>
  <c r="X23" i="2"/>
  <c r="Q25" i="1" s="1"/>
  <c r="X22" i="2"/>
  <c r="Q24" i="1"/>
  <c r="AD22" i="2"/>
  <c r="X5" i="2"/>
  <c r="AD5" i="2" s="1"/>
  <c r="Q22" i="1"/>
  <c r="AD20" i="2"/>
  <c r="X9" i="2"/>
  <c r="Q11" i="1" s="1"/>
  <c r="X16" i="2"/>
  <c r="AD16" i="2" s="1"/>
  <c r="Q18" i="1"/>
  <c r="X21" i="2"/>
  <c r="Q23" i="1"/>
  <c r="AD21" i="2"/>
  <c r="X7" i="2"/>
  <c r="Q9" i="1" s="1"/>
  <c r="X12" i="2"/>
  <c r="Q14" i="1" s="1"/>
  <c r="X28" i="2"/>
  <c r="AD28" i="2" s="1"/>
  <c r="Q30" i="1"/>
  <c r="X6" i="2"/>
  <c r="Q8" i="1" s="1"/>
  <c r="X8" i="2"/>
  <c r="Q10" i="1" s="1"/>
  <c r="X13" i="2"/>
  <c r="Q15" i="1"/>
  <c r="X10" i="2"/>
  <c r="Q12" i="1" s="1"/>
  <c r="X26" i="2"/>
  <c r="AD26" i="2" s="1"/>
  <c r="Q28" i="1"/>
  <c r="Q31" i="1"/>
  <c r="AD29" i="2"/>
  <c r="X27" i="2"/>
  <c r="AD27" i="2" s="1"/>
  <c r="Q29" i="1"/>
  <c r="X19" i="2"/>
  <c r="Q21" i="1"/>
  <c r="X18" i="2"/>
  <c r="Q20" i="1"/>
  <c r="AD18" i="2"/>
  <c r="X15" i="2"/>
  <c r="Q17" i="1" s="1"/>
  <c r="X25" i="2"/>
  <c r="AD25" i="2" s="1"/>
  <c r="Q27" i="1"/>
  <c r="X14" i="2"/>
  <c r="AD14" i="2" s="1"/>
  <c r="Q16" i="1"/>
  <c r="X17" i="2"/>
  <c r="Q19" i="1" s="1"/>
  <c r="AD13" i="2"/>
  <c r="AD23" i="2" l="1"/>
  <c r="AD7" i="2"/>
  <c r="AD9" i="2"/>
  <c r="AD24" i="2"/>
  <c r="AD17" i="2"/>
  <c r="AD15" i="2"/>
  <c r="AD10" i="2"/>
  <c r="AD12" i="2"/>
  <c r="Q7" i="1"/>
  <c r="AD4" i="2"/>
  <c r="Q6" i="1"/>
  <c r="AD6" i="2"/>
  <c r="AD8" i="2"/>
  <c r="AD19" i="2"/>
  <c r="Q46" i="1" l="1"/>
</calcChain>
</file>

<file path=xl/sharedStrings.xml><?xml version="1.0" encoding="utf-8"?>
<sst xmlns="http://schemas.openxmlformats.org/spreadsheetml/2006/main" count="24" uniqueCount="23">
  <si>
    <t>Anlage 2 zum Antrag vom:</t>
  </si>
  <si>
    <t xml:space="preserve">Zusätzliche oder bereits aus den Zuschussprogrammen (seit 2020) geförderte Kita-Helfer:innen </t>
  </si>
  <si>
    <t xml:space="preserve">
Aufstockung von Stunden bei vorhandenem Personal    
</t>
  </si>
  <si>
    <t>lfd. Nr.</t>
  </si>
  <si>
    <t>JA-Nr.</t>
  </si>
  <si>
    <t>Name 
Träger</t>
  </si>
  <si>
    <t>Name 
Kindertageseinrichtung</t>
  </si>
  <si>
    <t>Aktenzeichen
LJA</t>
  </si>
  <si>
    <t>abzügl. 
Leistungen 
Dritter 
in €</t>
  </si>
  <si>
    <t>abzügl.
weiterer
öffentl.
Mittel
in €</t>
  </si>
  <si>
    <t>Summe</t>
  </si>
  <si>
    <t>Zuwendungsfähige Monate (ergeben sich automatisch aus dem angegebenen Zeitraum)</t>
  </si>
  <si>
    <t xml:space="preserve">Personalaus-
gaben </t>
  </si>
  <si>
    <t>Anstellungszeit-
raum Beginn (in Bezug zum Durchführungszeitraum)</t>
  </si>
  <si>
    <t>Aufstockungs-
zeitraum (maximal bis Ende Durchführungszeitraum)</t>
  </si>
  <si>
    <t>Personal-
ausgaben</t>
  </si>
  <si>
    <t>Kita-Helferinnen und -Helfern"</t>
  </si>
  <si>
    <t>Anlage 2 zur "Richtlinie zur Gewährung von Zuwendungen zur Förderung von</t>
  </si>
  <si>
    <t>Genehmigung zum vorzeitigen Maßnahmebeginn wird beantragt (X)</t>
  </si>
  <si>
    <t>Aufstockungszeitraum (in Bezug zum Durchführungszeitraum)</t>
  </si>
  <si>
    <t xml:space="preserve">zuwendungsfähige 
Gesamt-
ausgaben
in €
</t>
  </si>
  <si>
    <t xml:space="preserve">beantragte Zuwendung (maximaler Förderbetrag
gemäß Nr. 6.1.a) =  10.500 €  
 pro zuschussberechtigter Kindertageseinrichtung) </t>
  </si>
  <si>
    <t>Anstellungszeitraum Ende (maximal bis Ende Durchführungszeitraum)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</si>
</sst>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_-* #,##0.00\ [$€-407]_-;\-* #,##0.00\ [$€-407]_-;_-* &quot;-&quot;??\ [$€-407]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4" fontId="4" fillId="0" borderId="5" xfId="0" applyNumberFormat="1" applyFont="1" applyBorder="1" applyProtection="1">
      <protection locked="0"/>
    </xf>
    <xf numFmtId="14" fontId="4" fillId="0" borderId="6" xfId="0" applyNumberFormat="1" applyFont="1" applyBorder="1" applyProtection="1">
      <protection locked="0"/>
    </xf>
    <xf numFmtId="0" fontId="4" fillId="5" borderId="6" xfId="0" applyFont="1" applyFill="1" applyBorder="1" applyProtection="1"/>
    <xf numFmtId="166" fontId="4" fillId="0" borderId="12" xfId="0" applyNumberFormat="1" applyFont="1" applyBorder="1" applyProtection="1">
      <protection locked="0"/>
    </xf>
    <xf numFmtId="44" fontId="4" fillId="4" borderId="5" xfId="0" applyNumberFormat="1" applyFont="1" applyFill="1" applyBorder="1" applyProtection="1"/>
    <xf numFmtId="44" fontId="4" fillId="0" borderId="6" xfId="1" applyFont="1" applyBorder="1" applyProtection="1">
      <protection locked="0"/>
    </xf>
    <xf numFmtId="165" fontId="4" fillId="4" borderId="6" xfId="0" applyNumberFormat="1" applyFont="1" applyFill="1" applyBorder="1" applyAlignment="1" applyProtection="1">
      <alignment horizontal="right"/>
    </xf>
    <xf numFmtId="0" fontId="4" fillId="0" borderId="1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14" fontId="4" fillId="0" borderId="13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4" borderId="1" xfId="0" applyFont="1" applyFill="1" applyBorder="1" applyProtection="1"/>
    <xf numFmtId="166" fontId="4" fillId="0" borderId="17" xfId="0" applyNumberFormat="1" applyFont="1" applyBorder="1" applyProtection="1">
      <protection locked="0"/>
    </xf>
    <xf numFmtId="166" fontId="4" fillId="0" borderId="17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/>
    <xf numFmtId="44" fontId="4" fillId="0" borderId="1" xfId="1" applyFont="1" applyBorder="1" applyProtection="1">
      <protection locked="0"/>
    </xf>
    <xf numFmtId="165" fontId="4" fillId="4" borderId="1" xfId="0" applyNumberFormat="1" applyFont="1" applyFill="1" applyBorder="1" applyAlignment="1" applyProtection="1">
      <alignment horizontal="right"/>
    </xf>
    <xf numFmtId="14" fontId="4" fillId="0" borderId="13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14" fontId="4" fillId="0" borderId="18" xfId="0" applyNumberFormat="1" applyFont="1" applyBorder="1" applyProtection="1">
      <protection locked="0"/>
    </xf>
    <xf numFmtId="0" fontId="4" fillId="4" borderId="18" xfId="0" applyFont="1" applyFill="1" applyBorder="1" applyProtection="1"/>
    <xf numFmtId="166" fontId="4" fillId="0" borderId="19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14" fontId="4" fillId="0" borderId="5" xfId="0" applyNumberFormat="1" applyFont="1" applyFill="1" applyBorder="1" applyProtection="1">
      <protection locked="0"/>
    </xf>
    <xf numFmtId="14" fontId="4" fillId="0" borderId="6" xfId="0" applyNumberFormat="1" applyFont="1" applyFill="1" applyBorder="1" applyProtection="1">
      <protection locked="0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4" fontId="0" fillId="0" borderId="0" xfId="0" applyNumberFormat="1" applyFill="1" applyAlignment="1">
      <alignment horizontal="right"/>
    </xf>
    <xf numFmtId="14" fontId="4" fillId="0" borderId="14" xfId="0" applyNumberFormat="1" applyFont="1" applyFill="1" applyBorder="1" applyProtection="1">
      <protection locked="0"/>
    </xf>
    <xf numFmtId="14" fontId="4" fillId="0" borderId="18" xfId="0" applyNumberFormat="1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5" borderId="1" xfId="0" applyFont="1" applyFill="1" applyBorder="1" applyProtection="1"/>
    <xf numFmtId="0" fontId="4" fillId="0" borderId="15" xfId="0" applyFont="1" applyBorder="1" applyProtection="1">
      <protection locked="0"/>
    </xf>
    <xf numFmtId="164" fontId="4" fillId="0" borderId="16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4" fontId="4" fillId="4" borderId="15" xfId="0" applyNumberFormat="1" applyFont="1" applyFill="1" applyBorder="1" applyProtection="1"/>
    <xf numFmtId="44" fontId="4" fillId="0" borderId="16" xfId="1" applyFont="1" applyBorder="1" applyProtection="1">
      <protection locked="0"/>
    </xf>
    <xf numFmtId="165" fontId="4" fillId="4" borderId="16" xfId="0" applyNumberFormat="1" applyFont="1" applyFill="1" applyBorder="1" applyAlignment="1" applyProtection="1">
      <alignment horizontal="right"/>
    </xf>
    <xf numFmtId="165" fontId="3" fillId="3" borderId="8" xfId="0" applyNumberFormat="1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4" fillId="0" borderId="10" xfId="0" applyFont="1" applyBorder="1" applyProtection="1">
      <protection locked="0"/>
    </xf>
    <xf numFmtId="165" fontId="3" fillId="3" borderId="28" xfId="0" applyNumberFormat="1" applyFont="1" applyFill="1" applyBorder="1" applyAlignment="1" applyProtection="1">
      <alignment horizontal="right"/>
    </xf>
    <xf numFmtId="0" fontId="4" fillId="5" borderId="18" xfId="0" applyFont="1" applyFill="1" applyBorder="1" applyProtection="1"/>
    <xf numFmtId="165" fontId="3" fillId="3" borderId="7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/>
    </xf>
    <xf numFmtId="0" fontId="3" fillId="3" borderId="24" xfId="0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right"/>
    </xf>
    <xf numFmtId="0" fontId="3" fillId="3" borderId="2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Normal="100" workbookViewId="0">
      <selection activeCell="O4" sqref="O4"/>
    </sheetView>
  </sheetViews>
  <sheetFormatPr baseColWidth="10" defaultColWidth="11.453125" defaultRowHeight="14.5" x14ac:dyDescent="0.35"/>
  <cols>
    <col min="1" max="1" width="7.54296875" style="35" customWidth="1"/>
    <col min="2" max="2" width="8.26953125" style="35" customWidth="1"/>
    <col min="3" max="3" width="32.26953125" style="35" customWidth="1"/>
    <col min="4" max="4" width="32.453125" style="35" customWidth="1"/>
    <col min="5" max="5" width="18.453125" style="35" bestFit="1" customWidth="1"/>
    <col min="6" max="7" width="20.26953125" style="35" bestFit="1" customWidth="1"/>
    <col min="8" max="8" width="17.54296875" style="35" customWidth="1"/>
    <col min="9" max="9" width="17.7265625" style="35" bestFit="1" customWidth="1"/>
    <col min="10" max="10" width="18.26953125" style="35" bestFit="1" customWidth="1"/>
    <col min="11" max="11" width="20.7265625" style="35" bestFit="1" customWidth="1"/>
    <col min="12" max="12" width="17.7265625" style="35" customWidth="1"/>
    <col min="13" max="13" width="16.26953125" style="35" customWidth="1"/>
    <col min="14" max="14" width="16.7265625" style="35" customWidth="1"/>
    <col min="15" max="15" width="13.26953125" style="35" customWidth="1"/>
    <col min="16" max="16" width="12" style="35" bestFit="1" customWidth="1"/>
    <col min="17" max="17" width="29" style="35" customWidth="1"/>
    <col min="18" max="18" width="18.7265625" style="35" bestFit="1" customWidth="1"/>
    <col min="19" max="16384" width="11.453125" style="35"/>
  </cols>
  <sheetData>
    <row r="1" spans="1:23" x14ac:dyDescent="0.3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3" x14ac:dyDescent="0.35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3" s="1" customFormat="1" ht="15" thickBot="1" x14ac:dyDescent="0.4">
      <c r="A3" s="61" t="s">
        <v>0</v>
      </c>
      <c r="B3" s="61"/>
      <c r="C3" s="61"/>
      <c r="D3" s="3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3" s="2" customFormat="1" ht="48.75" customHeight="1" thickBot="1" x14ac:dyDescent="0.35">
      <c r="A4" s="63"/>
      <c r="B4" s="63"/>
      <c r="C4" s="63"/>
      <c r="D4" s="63"/>
      <c r="E4" s="63"/>
      <c r="F4" s="80" t="s">
        <v>1</v>
      </c>
      <c r="G4" s="81"/>
      <c r="H4" s="81"/>
      <c r="I4" s="82"/>
      <c r="J4" s="83" t="s">
        <v>2</v>
      </c>
      <c r="K4" s="84"/>
      <c r="L4" s="84"/>
      <c r="M4" s="85"/>
      <c r="N4" s="64"/>
      <c r="O4" s="63"/>
      <c r="P4" s="63"/>
      <c r="Q4" s="63"/>
      <c r="R4" s="63"/>
    </row>
    <row r="5" spans="1:23" s="2" customFormat="1" ht="84.75" customHeight="1" thickBot="1" x14ac:dyDescent="0.35">
      <c r="A5" s="65" t="s">
        <v>3</v>
      </c>
      <c r="B5" s="65" t="s">
        <v>4</v>
      </c>
      <c r="C5" s="65" t="s">
        <v>5</v>
      </c>
      <c r="D5" s="65" t="s">
        <v>6</v>
      </c>
      <c r="E5" s="66" t="s">
        <v>7</v>
      </c>
      <c r="F5" s="67" t="s">
        <v>13</v>
      </c>
      <c r="G5" s="68" t="s">
        <v>22</v>
      </c>
      <c r="H5" s="68" t="s">
        <v>11</v>
      </c>
      <c r="I5" s="69" t="s">
        <v>12</v>
      </c>
      <c r="J5" s="70" t="s">
        <v>19</v>
      </c>
      <c r="K5" s="71" t="s">
        <v>14</v>
      </c>
      <c r="L5" s="71" t="s">
        <v>11</v>
      </c>
      <c r="M5" s="72" t="s">
        <v>15</v>
      </c>
      <c r="N5" s="73" t="s">
        <v>20</v>
      </c>
      <c r="O5" s="74" t="s">
        <v>8</v>
      </c>
      <c r="P5" s="75" t="s">
        <v>9</v>
      </c>
      <c r="Q5" s="75" t="s">
        <v>21</v>
      </c>
      <c r="R5" s="75" t="s">
        <v>18</v>
      </c>
      <c r="S5" s="3"/>
      <c r="T5" s="4"/>
      <c r="U5" s="4"/>
      <c r="V5" s="4"/>
      <c r="W5" s="4"/>
    </row>
    <row r="6" spans="1:23" x14ac:dyDescent="0.35">
      <c r="A6" s="5">
        <v>1</v>
      </c>
      <c r="B6" s="6"/>
      <c r="C6" s="7"/>
      <c r="D6" s="7"/>
      <c r="E6" s="44"/>
      <c r="F6" s="9"/>
      <c r="G6" s="10"/>
      <c r="H6" s="11" t="str">
        <f>IF(Formeln!I4="","",Formeln!K4+1)</f>
        <v/>
      </c>
      <c r="I6" s="12"/>
      <c r="J6" s="37"/>
      <c r="K6" s="38"/>
      <c r="L6" s="11" t="str">
        <f>IF(J6="","",IF(J6&lt;F6,Formeln!V4+Formeln!U4,Formeln!V4))</f>
        <v/>
      </c>
      <c r="M6" s="12"/>
      <c r="N6" s="13">
        <f>I6+M6</f>
        <v>0</v>
      </c>
      <c r="O6" s="14"/>
      <c r="P6" s="14"/>
      <c r="Q6" s="15" t="str">
        <f>IF(Formeln!AA4+Formeln!AB4=0,"-     €",IF(Formeln!X4&gt;Formeln!Y4,Formeln!Y4,Formeln!X4))</f>
        <v>-     €</v>
      </c>
      <c r="R6" s="8"/>
    </row>
    <row r="7" spans="1:23" x14ac:dyDescent="0.35">
      <c r="A7" s="16">
        <v>2</v>
      </c>
      <c r="B7" s="17"/>
      <c r="C7" s="18"/>
      <c r="D7" s="18"/>
      <c r="E7" s="45"/>
      <c r="F7" s="20"/>
      <c r="G7" s="21"/>
      <c r="H7" s="22" t="str">
        <f>IF(Formeln!I5="","",Formeln!K5+1)</f>
        <v/>
      </c>
      <c r="I7" s="23"/>
      <c r="J7" s="28"/>
      <c r="K7" s="29"/>
      <c r="L7" s="46" t="str">
        <f>IF(J7="","",IF(J7&lt;F7,Formeln!V5+Formeln!U5,Formeln!V5))</f>
        <v/>
      </c>
      <c r="M7" s="24"/>
      <c r="N7" s="25">
        <f>I7+M7</f>
        <v>0</v>
      </c>
      <c r="O7" s="26"/>
      <c r="P7" s="26"/>
      <c r="Q7" s="27" t="str">
        <f>IF(Formeln!AA5+Formeln!AB5=0,"-     €",IF(Formeln!X5&gt;Formeln!Y5,Formeln!Y5,Formeln!X5))</f>
        <v>-     €</v>
      </c>
      <c r="R7" s="19"/>
      <c r="S7" s="36"/>
    </row>
    <row r="8" spans="1:23" x14ac:dyDescent="0.35">
      <c r="A8" s="16">
        <v>3</v>
      </c>
      <c r="B8" s="17"/>
      <c r="C8" s="18"/>
      <c r="D8" s="18"/>
      <c r="E8" s="45"/>
      <c r="F8" s="20"/>
      <c r="G8" s="21"/>
      <c r="H8" s="22" t="str">
        <f>IF(Formeln!I6="","",Formeln!K6+1)</f>
        <v/>
      </c>
      <c r="I8" s="23"/>
      <c r="J8" s="28"/>
      <c r="K8" s="29"/>
      <c r="L8" s="46" t="str">
        <f>IF(J8="","",IF(J8&lt;F8,Formeln!V6+Formeln!U6,Formeln!V6))</f>
        <v/>
      </c>
      <c r="M8" s="23"/>
      <c r="N8" s="25">
        <f t="shared" ref="N8:N45" si="0">I8+M8</f>
        <v>0</v>
      </c>
      <c r="O8" s="26"/>
      <c r="P8" s="26"/>
      <c r="Q8" s="27" t="str">
        <f>IF(Formeln!AA6+Formeln!AB6=0,"-     €",IF(Formeln!X6&gt;Formeln!Y6,Formeln!Y6,Formeln!X6))</f>
        <v>-     €</v>
      </c>
      <c r="R8" s="19"/>
      <c r="S8" s="36"/>
    </row>
    <row r="9" spans="1:23" x14ac:dyDescent="0.35">
      <c r="A9" s="16">
        <v>4</v>
      </c>
      <c r="B9" s="17"/>
      <c r="C9" s="18"/>
      <c r="D9" s="18"/>
      <c r="E9" s="45"/>
      <c r="F9" s="20"/>
      <c r="G9" s="21"/>
      <c r="H9" s="22" t="str">
        <f>IF(Formeln!I7="","",Formeln!K7+1)</f>
        <v/>
      </c>
      <c r="I9" s="23"/>
      <c r="J9" s="28"/>
      <c r="K9" s="29"/>
      <c r="L9" s="46" t="str">
        <f>IF(J9="","",IF(J9&lt;F9,Formeln!V7+Formeln!U7,Formeln!V7))</f>
        <v/>
      </c>
      <c r="M9" s="23"/>
      <c r="N9" s="25">
        <f t="shared" si="0"/>
        <v>0</v>
      </c>
      <c r="O9" s="26"/>
      <c r="P9" s="26"/>
      <c r="Q9" s="27" t="str">
        <f>IF(Formeln!AA7+Formeln!AB7=0,"-     €",IF(Formeln!X7&gt;Formeln!Y7,Formeln!Y7,Formeln!X7))</f>
        <v>-     €</v>
      </c>
      <c r="R9" s="19"/>
      <c r="S9" s="36"/>
    </row>
    <row r="10" spans="1:23" x14ac:dyDescent="0.35">
      <c r="A10" s="16">
        <v>5</v>
      </c>
      <c r="B10" s="17"/>
      <c r="C10" s="18"/>
      <c r="D10" s="18"/>
      <c r="E10" s="45"/>
      <c r="F10" s="20"/>
      <c r="G10" s="21"/>
      <c r="H10" s="22" t="str">
        <f>IF(Formeln!I8="","",Formeln!K8+1)</f>
        <v/>
      </c>
      <c r="I10" s="23"/>
      <c r="J10" s="28"/>
      <c r="K10" s="29"/>
      <c r="L10" s="46" t="str">
        <f>IF(J10="","",IF(J10&lt;F10,Formeln!V8+Formeln!U8,Formeln!V8))</f>
        <v/>
      </c>
      <c r="M10" s="23"/>
      <c r="N10" s="25">
        <f t="shared" si="0"/>
        <v>0</v>
      </c>
      <c r="O10" s="26"/>
      <c r="P10" s="26"/>
      <c r="Q10" s="27" t="str">
        <f>IF(Formeln!AA8+Formeln!AB8=0,"-     €",IF(Formeln!X8&gt;Formeln!Y8,Formeln!Y8,Formeln!X8))</f>
        <v>-     €</v>
      </c>
      <c r="R10" s="19"/>
      <c r="S10" s="36"/>
    </row>
    <row r="11" spans="1:23" x14ac:dyDescent="0.35">
      <c r="A11" s="16">
        <v>6</v>
      </c>
      <c r="B11" s="17"/>
      <c r="C11" s="18"/>
      <c r="D11" s="18"/>
      <c r="E11" s="45"/>
      <c r="F11" s="20"/>
      <c r="G11" s="21"/>
      <c r="H11" s="22" t="str">
        <f>IF(Formeln!I9="","",Formeln!K9+1)</f>
        <v/>
      </c>
      <c r="I11" s="23"/>
      <c r="J11" s="28"/>
      <c r="K11" s="29"/>
      <c r="L11" s="46" t="str">
        <f>IF(J11="","",IF(J11&lt;F11,Formeln!V9+Formeln!U9,Formeln!V9))</f>
        <v/>
      </c>
      <c r="M11" s="23"/>
      <c r="N11" s="25">
        <f t="shared" si="0"/>
        <v>0</v>
      </c>
      <c r="O11" s="26"/>
      <c r="P11" s="26"/>
      <c r="Q11" s="27" t="str">
        <f>IF(Formeln!AA9+Formeln!AB9=0,"-     €",IF(Formeln!X9&gt;Formeln!Y9,Formeln!Y9,Formeln!X9))</f>
        <v>-     €</v>
      </c>
      <c r="R11" s="19"/>
    </row>
    <row r="12" spans="1:23" x14ac:dyDescent="0.35">
      <c r="A12" s="16">
        <v>7</v>
      </c>
      <c r="B12" s="17"/>
      <c r="C12" s="18"/>
      <c r="D12" s="18"/>
      <c r="E12" s="45"/>
      <c r="F12" s="20"/>
      <c r="G12" s="21"/>
      <c r="H12" s="22" t="str">
        <f>IF(Formeln!I10="","",Formeln!K10+1)</f>
        <v/>
      </c>
      <c r="I12" s="23"/>
      <c r="J12" s="28"/>
      <c r="K12" s="29"/>
      <c r="L12" s="46" t="str">
        <f>IF(J12="","",IF(J12&lt;F12,Formeln!V10+Formeln!U10,Formeln!V10))</f>
        <v/>
      </c>
      <c r="M12" s="23"/>
      <c r="N12" s="25">
        <f t="shared" si="0"/>
        <v>0</v>
      </c>
      <c r="O12" s="26"/>
      <c r="P12" s="26"/>
      <c r="Q12" s="27" t="str">
        <f>IF(Formeln!AA10+Formeln!AB10=0,"-     €",IF(Formeln!X10&gt;Formeln!Y10,Formeln!Y10,Formeln!X10))</f>
        <v>-     €</v>
      </c>
      <c r="R12" s="19"/>
    </row>
    <row r="13" spans="1:23" x14ac:dyDescent="0.35">
      <c r="A13" s="16">
        <v>8</v>
      </c>
      <c r="B13" s="17"/>
      <c r="C13" s="18"/>
      <c r="D13" s="18"/>
      <c r="E13" s="45"/>
      <c r="F13" s="20"/>
      <c r="G13" s="21"/>
      <c r="H13" s="22" t="str">
        <f>IF(Formeln!I11="","",Formeln!K11+1)</f>
        <v/>
      </c>
      <c r="I13" s="23"/>
      <c r="J13" s="28"/>
      <c r="K13" s="29"/>
      <c r="L13" s="46" t="str">
        <f>IF(J13="","",IF(J13&lt;F13,Formeln!V11+Formeln!U11,Formeln!V11))</f>
        <v/>
      </c>
      <c r="M13" s="23"/>
      <c r="N13" s="25">
        <f t="shared" si="0"/>
        <v>0</v>
      </c>
      <c r="O13" s="26"/>
      <c r="P13" s="26"/>
      <c r="Q13" s="27" t="str">
        <f>IF(Formeln!AA11+Formeln!AB11=0,"-     €",IF(Formeln!X11&gt;Formeln!Y11,Formeln!Y11,Formeln!X11))</f>
        <v>-     €</v>
      </c>
      <c r="R13" s="19"/>
    </row>
    <row r="14" spans="1:23" x14ac:dyDescent="0.35">
      <c r="A14" s="16">
        <v>9</v>
      </c>
      <c r="B14" s="17"/>
      <c r="C14" s="18"/>
      <c r="D14" s="18"/>
      <c r="E14" s="45"/>
      <c r="F14" s="20"/>
      <c r="G14" s="21"/>
      <c r="H14" s="22" t="str">
        <f>IF(Formeln!I12="","",Formeln!K12+1)</f>
        <v/>
      </c>
      <c r="I14" s="23"/>
      <c r="J14" s="28"/>
      <c r="K14" s="29"/>
      <c r="L14" s="46" t="str">
        <f>IF(J14="","",IF(J14&lt;F14,Formeln!V12+Formeln!U12,Formeln!V12))</f>
        <v/>
      </c>
      <c r="M14" s="23"/>
      <c r="N14" s="25">
        <f t="shared" si="0"/>
        <v>0</v>
      </c>
      <c r="O14" s="26"/>
      <c r="P14" s="26"/>
      <c r="Q14" s="27" t="str">
        <f>IF(Formeln!AA12+Formeln!AB12=0,"-     €",IF(Formeln!X12&gt;Formeln!Y12,Formeln!Y12,Formeln!X12))</f>
        <v>-     €</v>
      </c>
      <c r="R14" s="19"/>
    </row>
    <row r="15" spans="1:23" x14ac:dyDescent="0.35">
      <c r="A15" s="16">
        <v>10</v>
      </c>
      <c r="B15" s="17"/>
      <c r="C15" s="18"/>
      <c r="D15" s="18"/>
      <c r="E15" s="45"/>
      <c r="F15" s="20"/>
      <c r="G15" s="21"/>
      <c r="H15" s="22" t="str">
        <f>IF(Formeln!I13="","",Formeln!K13+1)</f>
        <v/>
      </c>
      <c r="I15" s="23"/>
      <c r="J15" s="28"/>
      <c r="K15" s="29"/>
      <c r="L15" s="46" t="str">
        <f>IF(J15="","",IF(J15&lt;F15,Formeln!V13+Formeln!U13,Formeln!V13))</f>
        <v/>
      </c>
      <c r="M15" s="23"/>
      <c r="N15" s="25">
        <f t="shared" si="0"/>
        <v>0</v>
      </c>
      <c r="O15" s="26"/>
      <c r="P15" s="26"/>
      <c r="Q15" s="27" t="str">
        <f>IF(Formeln!AA13+Formeln!AB13=0,"-     €",IF(Formeln!X13&gt;Formeln!Y13,Formeln!Y13,Formeln!X13))</f>
        <v>-     €</v>
      </c>
      <c r="R15" s="19"/>
    </row>
    <row r="16" spans="1:23" x14ac:dyDescent="0.35">
      <c r="A16" s="16">
        <v>11</v>
      </c>
      <c r="B16" s="17"/>
      <c r="C16" s="18"/>
      <c r="D16" s="18"/>
      <c r="E16" s="45"/>
      <c r="F16" s="20"/>
      <c r="G16" s="21"/>
      <c r="H16" s="22" t="str">
        <f>IF(Formeln!I14="","",Formeln!K14+1)</f>
        <v/>
      </c>
      <c r="I16" s="23"/>
      <c r="J16" s="28"/>
      <c r="K16" s="29"/>
      <c r="L16" s="46" t="str">
        <f>IF(J16="","",IF(J16&lt;F16,Formeln!V14+Formeln!U14,Formeln!V14))</f>
        <v/>
      </c>
      <c r="M16" s="23"/>
      <c r="N16" s="25">
        <f t="shared" si="0"/>
        <v>0</v>
      </c>
      <c r="O16" s="26"/>
      <c r="P16" s="26"/>
      <c r="Q16" s="27" t="str">
        <f>IF(Formeln!AA14+Formeln!AB14=0,"-     €",IF(Formeln!X14&gt;Formeln!Y14,Formeln!Y14,Formeln!X14))</f>
        <v>-     €</v>
      </c>
      <c r="R16" s="19"/>
    </row>
    <row r="17" spans="1:18" x14ac:dyDescent="0.35">
      <c r="A17" s="16">
        <v>12</v>
      </c>
      <c r="B17" s="17"/>
      <c r="C17" s="18"/>
      <c r="D17" s="18"/>
      <c r="E17" s="45"/>
      <c r="F17" s="20"/>
      <c r="G17" s="21"/>
      <c r="H17" s="22" t="str">
        <f>IF(Formeln!I15="","",Formeln!K15+1)</f>
        <v/>
      </c>
      <c r="I17" s="23"/>
      <c r="J17" s="28"/>
      <c r="K17" s="29"/>
      <c r="L17" s="46" t="str">
        <f>IF(J17="","",IF(J17&lt;F17,Formeln!V15+Formeln!U15,Formeln!V15))</f>
        <v/>
      </c>
      <c r="M17" s="23"/>
      <c r="N17" s="25">
        <f t="shared" si="0"/>
        <v>0</v>
      </c>
      <c r="O17" s="26"/>
      <c r="P17" s="26"/>
      <c r="Q17" s="27" t="str">
        <f>IF(Formeln!AA15+Formeln!AB15=0,"-     €",IF(Formeln!X15&gt;Formeln!Y15,Formeln!Y15,Formeln!X15))</f>
        <v>-     €</v>
      </c>
      <c r="R17" s="19"/>
    </row>
    <row r="18" spans="1:18" x14ac:dyDescent="0.35">
      <c r="A18" s="16">
        <v>13</v>
      </c>
      <c r="B18" s="17"/>
      <c r="C18" s="18"/>
      <c r="D18" s="18"/>
      <c r="E18" s="45"/>
      <c r="F18" s="20"/>
      <c r="G18" s="21"/>
      <c r="H18" s="22" t="str">
        <f>IF(Formeln!I16="","",Formeln!K16+1)</f>
        <v/>
      </c>
      <c r="I18" s="23"/>
      <c r="J18" s="28"/>
      <c r="K18" s="29"/>
      <c r="L18" s="46" t="str">
        <f>IF(J18="","",IF(J18&lt;F18,Formeln!V16+Formeln!U16,Formeln!V16))</f>
        <v/>
      </c>
      <c r="M18" s="23"/>
      <c r="N18" s="25">
        <f t="shared" si="0"/>
        <v>0</v>
      </c>
      <c r="O18" s="26"/>
      <c r="P18" s="26"/>
      <c r="Q18" s="27" t="str">
        <f>IF(Formeln!AA16+Formeln!AB16=0,"-     €",IF(Formeln!X16&gt;Formeln!Y16,Formeln!Y16,Formeln!X16))</f>
        <v>-     €</v>
      </c>
      <c r="R18" s="19"/>
    </row>
    <row r="19" spans="1:18" x14ac:dyDescent="0.35">
      <c r="A19" s="16">
        <v>14</v>
      </c>
      <c r="B19" s="17"/>
      <c r="C19" s="18"/>
      <c r="D19" s="18"/>
      <c r="E19" s="45"/>
      <c r="F19" s="20"/>
      <c r="G19" s="21"/>
      <c r="H19" s="22" t="str">
        <f>IF(Formeln!I17="","",Formeln!K17+1)</f>
        <v/>
      </c>
      <c r="I19" s="23"/>
      <c r="J19" s="28"/>
      <c r="K19" s="29"/>
      <c r="L19" s="46" t="str">
        <f>IF(J19="","",IF(J19&lt;F19,Formeln!V17+Formeln!U17,Formeln!V17))</f>
        <v/>
      </c>
      <c r="M19" s="23"/>
      <c r="N19" s="25">
        <f t="shared" si="0"/>
        <v>0</v>
      </c>
      <c r="O19" s="26"/>
      <c r="P19" s="26"/>
      <c r="Q19" s="27" t="str">
        <f>IF(Formeln!AA17+Formeln!AB17=0,"-     €",IF(Formeln!X17&gt;Formeln!Y17,Formeln!Y17,Formeln!X17))</f>
        <v>-     €</v>
      </c>
      <c r="R19" s="19"/>
    </row>
    <row r="20" spans="1:18" x14ac:dyDescent="0.35">
      <c r="A20" s="16">
        <v>15</v>
      </c>
      <c r="B20" s="17"/>
      <c r="C20" s="18"/>
      <c r="D20" s="18"/>
      <c r="E20" s="45"/>
      <c r="F20" s="20"/>
      <c r="G20" s="21"/>
      <c r="H20" s="22" t="str">
        <f>IF(Formeln!I18="","",Formeln!K18+1)</f>
        <v/>
      </c>
      <c r="I20" s="23"/>
      <c r="J20" s="28"/>
      <c r="K20" s="29"/>
      <c r="L20" s="46" t="str">
        <f>IF(J20="","",IF(J20&lt;F20,Formeln!V18+Formeln!U18,Formeln!V18))</f>
        <v/>
      </c>
      <c r="M20" s="23"/>
      <c r="N20" s="25">
        <f t="shared" si="0"/>
        <v>0</v>
      </c>
      <c r="O20" s="26"/>
      <c r="P20" s="26"/>
      <c r="Q20" s="27" t="str">
        <f>IF(Formeln!AA18+Formeln!AB18=0,"-     €",IF(Formeln!X18&gt;Formeln!Y18,Formeln!Y18,Formeln!X18))</f>
        <v>-     €</v>
      </c>
      <c r="R20" s="19"/>
    </row>
    <row r="21" spans="1:18" x14ac:dyDescent="0.35">
      <c r="A21" s="16">
        <v>16</v>
      </c>
      <c r="B21" s="17"/>
      <c r="C21" s="18"/>
      <c r="D21" s="18"/>
      <c r="E21" s="45"/>
      <c r="F21" s="20"/>
      <c r="G21" s="21"/>
      <c r="H21" s="22" t="str">
        <f>IF(Formeln!I19="","",Formeln!K19+1)</f>
        <v/>
      </c>
      <c r="I21" s="24"/>
      <c r="J21" s="28"/>
      <c r="K21" s="29"/>
      <c r="L21" s="46" t="str">
        <f>IF(J21="","",IF(J21&lt;F21,Formeln!V19+Formeln!U19,Formeln!V19))</f>
        <v/>
      </c>
      <c r="M21" s="24"/>
      <c r="N21" s="25">
        <f t="shared" si="0"/>
        <v>0</v>
      </c>
      <c r="O21" s="26"/>
      <c r="P21" s="26"/>
      <c r="Q21" s="27" t="str">
        <f>IF(Formeln!AA19+Formeln!AB19=0,"-     €",IF(Formeln!X19&gt;Formeln!Y19,Formeln!Y19,Formeln!X19))</f>
        <v>-     €</v>
      </c>
      <c r="R21" s="19"/>
    </row>
    <row r="22" spans="1:18" x14ac:dyDescent="0.35">
      <c r="A22" s="16">
        <v>17</v>
      </c>
      <c r="B22" s="17"/>
      <c r="C22" s="18"/>
      <c r="D22" s="18"/>
      <c r="E22" s="45"/>
      <c r="F22" s="28"/>
      <c r="G22" s="29"/>
      <c r="H22" s="22" t="str">
        <f>IF(Formeln!I20="","",Formeln!K20+1)</f>
        <v/>
      </c>
      <c r="I22" s="23"/>
      <c r="J22" s="28"/>
      <c r="K22" s="29"/>
      <c r="L22" s="46" t="str">
        <f>IF(J22="","",IF(J22&lt;F22,Formeln!V20+Formeln!U20,Formeln!V20))</f>
        <v/>
      </c>
      <c r="M22" s="23"/>
      <c r="N22" s="25">
        <f t="shared" si="0"/>
        <v>0</v>
      </c>
      <c r="O22" s="26"/>
      <c r="P22" s="26"/>
      <c r="Q22" s="27" t="str">
        <f>IF(Formeln!AA20+Formeln!AB20=0,"-     €",IF(Formeln!X20&gt;Formeln!Y20,Formeln!Y20,Formeln!X20))</f>
        <v>-     €</v>
      </c>
      <c r="R22" s="19"/>
    </row>
    <row r="23" spans="1:18" x14ac:dyDescent="0.35">
      <c r="A23" s="16">
        <v>18</v>
      </c>
      <c r="B23" s="17"/>
      <c r="C23" s="18"/>
      <c r="D23" s="18"/>
      <c r="E23" s="45"/>
      <c r="F23" s="20"/>
      <c r="G23" s="21"/>
      <c r="H23" s="22" t="str">
        <f>IF(Formeln!I21="","",Formeln!K21+1)</f>
        <v/>
      </c>
      <c r="I23" s="23"/>
      <c r="J23" s="28"/>
      <c r="K23" s="29"/>
      <c r="L23" s="46" t="str">
        <f>IF(J23="","",IF(J23&lt;F23,Formeln!V21+Formeln!U21,Formeln!V21))</f>
        <v/>
      </c>
      <c r="M23" s="23"/>
      <c r="N23" s="25">
        <f t="shared" si="0"/>
        <v>0</v>
      </c>
      <c r="O23" s="26"/>
      <c r="P23" s="26"/>
      <c r="Q23" s="27" t="str">
        <f>IF(Formeln!AA21+Formeln!AB21=0,"-     €",IF(Formeln!X21&gt;Formeln!Y21,Formeln!Y21,Formeln!X21))</f>
        <v>-     €</v>
      </c>
      <c r="R23" s="19"/>
    </row>
    <row r="24" spans="1:18" x14ac:dyDescent="0.35">
      <c r="A24" s="16">
        <v>19</v>
      </c>
      <c r="B24" s="17"/>
      <c r="C24" s="18"/>
      <c r="D24" s="18"/>
      <c r="E24" s="45"/>
      <c r="F24" s="20"/>
      <c r="G24" s="21"/>
      <c r="H24" s="22" t="str">
        <f>IF(Formeln!I22="","",Formeln!K22+1)</f>
        <v/>
      </c>
      <c r="I24" s="23"/>
      <c r="J24" s="28"/>
      <c r="K24" s="29"/>
      <c r="L24" s="46" t="str">
        <f>IF(J24="","",IF(J24&lt;F24,Formeln!V22+Formeln!U22,Formeln!V22))</f>
        <v/>
      </c>
      <c r="M24" s="23"/>
      <c r="N24" s="25">
        <f t="shared" si="0"/>
        <v>0</v>
      </c>
      <c r="O24" s="26"/>
      <c r="P24" s="26"/>
      <c r="Q24" s="27" t="str">
        <f>IF(Formeln!AA22+Formeln!AB22=0,"-     €",IF(Formeln!X22&gt;Formeln!Y22,Formeln!Y22,Formeln!X22))</f>
        <v>-     €</v>
      </c>
      <c r="R24" s="19"/>
    </row>
    <row r="25" spans="1:18" x14ac:dyDescent="0.35">
      <c r="A25" s="16">
        <v>20</v>
      </c>
      <c r="B25" s="17"/>
      <c r="C25" s="18"/>
      <c r="D25" s="18"/>
      <c r="E25" s="45"/>
      <c r="F25" s="20"/>
      <c r="G25" s="21"/>
      <c r="H25" s="22" t="str">
        <f>IF(Formeln!I23="","",Formeln!K23+1)</f>
        <v/>
      </c>
      <c r="I25" s="23"/>
      <c r="J25" s="28"/>
      <c r="K25" s="29"/>
      <c r="L25" s="46" t="str">
        <f>IF(J25="","",IF(J25&lt;F25,Formeln!V23+Formeln!U23,Formeln!V23))</f>
        <v/>
      </c>
      <c r="M25" s="23"/>
      <c r="N25" s="25">
        <f t="shared" si="0"/>
        <v>0</v>
      </c>
      <c r="O25" s="26"/>
      <c r="P25" s="26"/>
      <c r="Q25" s="27" t="str">
        <f>IF(Formeln!AA23+Formeln!AB23=0,"-     €",IF(Formeln!X23&gt;Formeln!Y23,Formeln!Y23,Formeln!X23))</f>
        <v>-     €</v>
      </c>
      <c r="R25" s="19"/>
    </row>
    <row r="26" spans="1:18" x14ac:dyDescent="0.35">
      <c r="A26" s="16">
        <v>21</v>
      </c>
      <c r="B26" s="17"/>
      <c r="C26" s="18"/>
      <c r="D26" s="18"/>
      <c r="E26" s="45"/>
      <c r="F26" s="20"/>
      <c r="G26" s="21"/>
      <c r="H26" s="22" t="str">
        <f>IF(Formeln!I24="","",Formeln!K24+1)</f>
        <v/>
      </c>
      <c r="I26" s="23"/>
      <c r="J26" s="28"/>
      <c r="K26" s="29"/>
      <c r="L26" s="46" t="str">
        <f>IF(J26="","",IF(J26&lt;F26,Formeln!V24+Formeln!U24,Formeln!V24))</f>
        <v/>
      </c>
      <c r="M26" s="23"/>
      <c r="N26" s="25">
        <f t="shared" si="0"/>
        <v>0</v>
      </c>
      <c r="O26" s="26"/>
      <c r="P26" s="26"/>
      <c r="Q26" s="27" t="str">
        <f>IF(Formeln!AA24+Formeln!AB24=0,"-     €",IF(Formeln!X24&gt;Formeln!Y24,Formeln!Y24,Formeln!X24))</f>
        <v>-     €</v>
      </c>
      <c r="R26" s="19"/>
    </row>
    <row r="27" spans="1:18" x14ac:dyDescent="0.35">
      <c r="A27" s="16">
        <v>22</v>
      </c>
      <c r="B27" s="17"/>
      <c r="C27" s="18"/>
      <c r="D27" s="18"/>
      <c r="E27" s="45"/>
      <c r="F27" s="20"/>
      <c r="G27" s="21"/>
      <c r="H27" s="22" t="str">
        <f>IF(Formeln!I25="","",Formeln!K25+1)</f>
        <v/>
      </c>
      <c r="I27" s="23"/>
      <c r="J27" s="28"/>
      <c r="K27" s="29"/>
      <c r="L27" s="46" t="str">
        <f>IF(J27="","",IF(J27&lt;F27,Formeln!V25+Formeln!U25,Formeln!V25))</f>
        <v/>
      </c>
      <c r="M27" s="23"/>
      <c r="N27" s="25">
        <f t="shared" si="0"/>
        <v>0</v>
      </c>
      <c r="O27" s="26"/>
      <c r="P27" s="26"/>
      <c r="Q27" s="27" t="str">
        <f>IF(Formeln!AA25+Formeln!AB25=0,"-     €",IF(Formeln!X25&gt;Formeln!Y25,Formeln!Y25,Formeln!X25))</f>
        <v>-     €</v>
      </c>
      <c r="R27" s="19"/>
    </row>
    <row r="28" spans="1:18" x14ac:dyDescent="0.35">
      <c r="A28" s="16">
        <v>23</v>
      </c>
      <c r="B28" s="17"/>
      <c r="C28" s="18"/>
      <c r="D28" s="18"/>
      <c r="E28" s="45"/>
      <c r="F28" s="20"/>
      <c r="G28" s="21"/>
      <c r="H28" s="22" t="str">
        <f>IF(Formeln!I26="","",Formeln!K26+1)</f>
        <v/>
      </c>
      <c r="I28" s="23"/>
      <c r="J28" s="28"/>
      <c r="K28" s="29"/>
      <c r="L28" s="46" t="str">
        <f>IF(J28="","",IF(J28&lt;F28,Formeln!V26+Formeln!U26,Formeln!V26))</f>
        <v/>
      </c>
      <c r="M28" s="23"/>
      <c r="N28" s="25">
        <f t="shared" si="0"/>
        <v>0</v>
      </c>
      <c r="O28" s="26"/>
      <c r="P28" s="26"/>
      <c r="Q28" s="27" t="str">
        <f>IF(Formeln!AA26+Formeln!AB26=0,"-     €",IF(Formeln!X26&gt;Formeln!Y26,Formeln!Y26,Formeln!X26))</f>
        <v>-     €</v>
      </c>
      <c r="R28" s="19"/>
    </row>
    <row r="29" spans="1:18" x14ac:dyDescent="0.35">
      <c r="A29" s="16">
        <v>24</v>
      </c>
      <c r="B29" s="17"/>
      <c r="C29" s="18"/>
      <c r="D29" s="18"/>
      <c r="E29" s="45"/>
      <c r="F29" s="20"/>
      <c r="G29" s="21"/>
      <c r="H29" s="22" t="str">
        <f>IF(Formeln!I27="","",Formeln!K27+1)</f>
        <v/>
      </c>
      <c r="I29" s="23"/>
      <c r="J29" s="28"/>
      <c r="K29" s="29"/>
      <c r="L29" s="46" t="str">
        <f>IF(J29="","",IF(J29&lt;F29,Formeln!V27+Formeln!U27,Formeln!V27))</f>
        <v/>
      </c>
      <c r="M29" s="23"/>
      <c r="N29" s="25">
        <f t="shared" si="0"/>
        <v>0</v>
      </c>
      <c r="O29" s="26"/>
      <c r="P29" s="26"/>
      <c r="Q29" s="27" t="str">
        <f>IF(Formeln!AA27+Formeln!AB27=0,"-     €",IF(Formeln!X27&gt;Formeln!Y27,Formeln!Y27,Formeln!X27))</f>
        <v>-     €</v>
      </c>
      <c r="R29" s="19"/>
    </row>
    <row r="30" spans="1:18" x14ac:dyDescent="0.35">
      <c r="A30" s="16">
        <v>25</v>
      </c>
      <c r="B30" s="17"/>
      <c r="C30" s="18"/>
      <c r="D30" s="18"/>
      <c r="E30" s="45"/>
      <c r="F30" s="20"/>
      <c r="G30" s="21"/>
      <c r="H30" s="22" t="str">
        <f>IF(Formeln!I28="","",Formeln!K28+1)</f>
        <v/>
      </c>
      <c r="I30" s="23"/>
      <c r="J30" s="28"/>
      <c r="K30" s="29"/>
      <c r="L30" s="46" t="str">
        <f>IF(J30="","",IF(J30&lt;F30,Formeln!V28+Formeln!U28,Formeln!V28))</f>
        <v/>
      </c>
      <c r="M30" s="23"/>
      <c r="N30" s="25">
        <f t="shared" si="0"/>
        <v>0</v>
      </c>
      <c r="O30" s="26"/>
      <c r="P30" s="26"/>
      <c r="Q30" s="27" t="str">
        <f>IF(Formeln!AA28+Formeln!AB28=0,"-     €",IF(Formeln!X28&gt;Formeln!Y28,Formeln!Y28,Formeln!X28))</f>
        <v>-     €</v>
      </c>
      <c r="R30" s="19"/>
    </row>
    <row r="31" spans="1:18" x14ac:dyDescent="0.35">
      <c r="A31" s="16">
        <v>26</v>
      </c>
      <c r="B31" s="17"/>
      <c r="C31" s="18"/>
      <c r="D31" s="18"/>
      <c r="E31" s="45"/>
      <c r="F31" s="20"/>
      <c r="G31" s="21"/>
      <c r="H31" s="22" t="str">
        <f>IF(Formeln!I29="","",Formeln!K29+1)</f>
        <v/>
      </c>
      <c r="I31" s="23"/>
      <c r="J31" s="28"/>
      <c r="K31" s="29"/>
      <c r="L31" s="46" t="str">
        <f>IF(J31="","",IF(J31&lt;F31,Formeln!V29+Formeln!U29,Formeln!V29))</f>
        <v/>
      </c>
      <c r="M31" s="23"/>
      <c r="N31" s="25">
        <f t="shared" si="0"/>
        <v>0</v>
      </c>
      <c r="O31" s="26"/>
      <c r="P31" s="26"/>
      <c r="Q31" s="27" t="str">
        <f>IF(Formeln!AA29+Formeln!AB29=0,"-     €",IF(Formeln!X29&gt;Formeln!Y29,Formeln!Y29,Formeln!X29))</f>
        <v>-     €</v>
      </c>
      <c r="R31" s="19"/>
    </row>
    <row r="32" spans="1:18" x14ac:dyDescent="0.35">
      <c r="A32" s="16">
        <v>27</v>
      </c>
      <c r="B32" s="17"/>
      <c r="C32" s="18"/>
      <c r="D32" s="18"/>
      <c r="E32" s="45"/>
      <c r="F32" s="20"/>
      <c r="G32" s="21"/>
      <c r="H32" s="22" t="str">
        <f>IF(Formeln!I30="","",Formeln!K30+1)</f>
        <v/>
      </c>
      <c r="I32" s="23"/>
      <c r="J32" s="28"/>
      <c r="K32" s="29"/>
      <c r="L32" s="46" t="str">
        <f>IF(J32="","",IF(J32&lt;F32,Formeln!V30+Formeln!U30,Formeln!V30))</f>
        <v/>
      </c>
      <c r="M32" s="23"/>
      <c r="N32" s="25">
        <f t="shared" si="0"/>
        <v>0</v>
      </c>
      <c r="O32" s="26"/>
      <c r="P32" s="26"/>
      <c r="Q32" s="27" t="str">
        <f>IF(Formeln!AA30+Formeln!AB30=0,"-     €",IF(Formeln!X30&gt;Formeln!Y30,Formeln!Y30,Formeln!X30))</f>
        <v>-     €</v>
      </c>
      <c r="R32" s="19"/>
    </row>
    <row r="33" spans="1:18" x14ac:dyDescent="0.35">
      <c r="A33" s="16">
        <v>28</v>
      </c>
      <c r="B33" s="17"/>
      <c r="C33" s="18"/>
      <c r="D33" s="18"/>
      <c r="E33" s="45"/>
      <c r="F33" s="20"/>
      <c r="G33" s="21"/>
      <c r="H33" s="22" t="str">
        <f>IF(Formeln!I31="","",Formeln!K31+1)</f>
        <v/>
      </c>
      <c r="I33" s="23"/>
      <c r="J33" s="28"/>
      <c r="K33" s="29"/>
      <c r="L33" s="46" t="str">
        <f>IF(J33="","",IF(J33&lt;F33,Formeln!V31+Formeln!U31,Formeln!V31))</f>
        <v/>
      </c>
      <c r="M33" s="23"/>
      <c r="N33" s="25">
        <f t="shared" si="0"/>
        <v>0</v>
      </c>
      <c r="O33" s="26"/>
      <c r="P33" s="26"/>
      <c r="Q33" s="27" t="str">
        <f>IF(Formeln!AA31+Formeln!AB31=0,"-     €",IF(Formeln!X31&gt;Formeln!Y31,Formeln!Y31,Formeln!X31))</f>
        <v>-     €</v>
      </c>
      <c r="R33" s="19"/>
    </row>
    <row r="34" spans="1:18" x14ac:dyDescent="0.35">
      <c r="A34" s="16">
        <v>29</v>
      </c>
      <c r="B34" s="17"/>
      <c r="C34" s="18"/>
      <c r="D34" s="18"/>
      <c r="E34" s="45"/>
      <c r="F34" s="20"/>
      <c r="G34" s="21"/>
      <c r="H34" s="22" t="str">
        <f>IF(Formeln!I32="","",Formeln!K32+1)</f>
        <v/>
      </c>
      <c r="I34" s="23"/>
      <c r="J34" s="28"/>
      <c r="K34" s="29"/>
      <c r="L34" s="46" t="str">
        <f>IF(J34="","",IF(J34&lt;F34,Formeln!V32+Formeln!U32,Formeln!V32))</f>
        <v/>
      </c>
      <c r="M34" s="23"/>
      <c r="N34" s="25">
        <f t="shared" si="0"/>
        <v>0</v>
      </c>
      <c r="O34" s="26"/>
      <c r="P34" s="26"/>
      <c r="Q34" s="27" t="str">
        <f>IF(Formeln!AA32+Formeln!AB32=0,"-     €",IF(Formeln!X32&gt;Formeln!Y32,Formeln!Y32,Formeln!X32))</f>
        <v>-     €</v>
      </c>
      <c r="R34" s="19"/>
    </row>
    <row r="35" spans="1:18" x14ac:dyDescent="0.35">
      <c r="A35" s="16">
        <v>30</v>
      </c>
      <c r="B35" s="17"/>
      <c r="C35" s="18"/>
      <c r="D35" s="18"/>
      <c r="E35" s="45"/>
      <c r="F35" s="20"/>
      <c r="G35" s="21"/>
      <c r="H35" s="22" t="str">
        <f>IF(Formeln!I33="","",Formeln!K33+1)</f>
        <v/>
      </c>
      <c r="I35" s="23"/>
      <c r="J35" s="28"/>
      <c r="K35" s="29"/>
      <c r="L35" s="46" t="str">
        <f>IF(J35="","",IF(J35&lt;F35,Formeln!V33+Formeln!U33,Formeln!V33))</f>
        <v/>
      </c>
      <c r="M35" s="23"/>
      <c r="N35" s="25">
        <f t="shared" si="0"/>
        <v>0</v>
      </c>
      <c r="O35" s="26"/>
      <c r="P35" s="26"/>
      <c r="Q35" s="27" t="str">
        <f>IF(Formeln!AA33+Formeln!AB33=0,"-     €",IF(Formeln!X33&gt;Formeln!Y33,Formeln!Y33,Formeln!X33))</f>
        <v>-     €</v>
      </c>
      <c r="R35" s="19"/>
    </row>
    <row r="36" spans="1:18" x14ac:dyDescent="0.35">
      <c r="A36" s="16">
        <v>31</v>
      </c>
      <c r="B36" s="17"/>
      <c r="C36" s="18"/>
      <c r="D36" s="18"/>
      <c r="E36" s="45"/>
      <c r="F36" s="20"/>
      <c r="G36" s="21"/>
      <c r="H36" s="22" t="str">
        <f>IF(Formeln!I34="","",Formeln!K34+1)</f>
        <v/>
      </c>
      <c r="I36" s="23"/>
      <c r="J36" s="28"/>
      <c r="K36" s="29"/>
      <c r="L36" s="46" t="str">
        <f>IF(J36="","",IF(J36&lt;F36,Formeln!V34+Formeln!U34,Formeln!V34))</f>
        <v/>
      </c>
      <c r="M36" s="23"/>
      <c r="N36" s="25">
        <f t="shared" si="0"/>
        <v>0</v>
      </c>
      <c r="O36" s="26"/>
      <c r="P36" s="26"/>
      <c r="Q36" s="27" t="str">
        <f>IF(Formeln!AA34+Formeln!AB34=0,"-     €",IF(Formeln!X34&gt;Formeln!Y34,Formeln!Y34,Formeln!X34))</f>
        <v>-     €</v>
      </c>
      <c r="R36" s="19"/>
    </row>
    <row r="37" spans="1:18" x14ac:dyDescent="0.35">
      <c r="A37" s="16">
        <v>32</v>
      </c>
      <c r="B37" s="17"/>
      <c r="C37" s="18"/>
      <c r="D37" s="18"/>
      <c r="E37" s="45"/>
      <c r="F37" s="20"/>
      <c r="G37" s="21"/>
      <c r="H37" s="22" t="str">
        <f>IF(Formeln!I35="","",Formeln!K35+1)</f>
        <v/>
      </c>
      <c r="I37" s="23"/>
      <c r="J37" s="28"/>
      <c r="K37" s="29"/>
      <c r="L37" s="46" t="str">
        <f>IF(J37="","",IF(J37&lt;F37,Formeln!V35+Formeln!U35,Formeln!V35))</f>
        <v/>
      </c>
      <c r="M37" s="23"/>
      <c r="N37" s="25">
        <f t="shared" si="0"/>
        <v>0</v>
      </c>
      <c r="O37" s="26"/>
      <c r="P37" s="26"/>
      <c r="Q37" s="27" t="str">
        <f>IF(Formeln!AA35+Formeln!AB35=0,"-     €",IF(Formeln!X35&gt;Formeln!Y35,Formeln!Y35,Formeln!X35))</f>
        <v>-     €</v>
      </c>
      <c r="R37" s="19"/>
    </row>
    <row r="38" spans="1:18" x14ac:dyDescent="0.35">
      <c r="A38" s="16">
        <v>33</v>
      </c>
      <c r="B38" s="17"/>
      <c r="C38" s="18"/>
      <c r="D38" s="18"/>
      <c r="E38" s="45"/>
      <c r="F38" s="20"/>
      <c r="G38" s="21"/>
      <c r="H38" s="22" t="str">
        <f>IF(Formeln!I36="","",Formeln!K36+1)</f>
        <v/>
      </c>
      <c r="I38" s="23"/>
      <c r="J38" s="28"/>
      <c r="K38" s="29"/>
      <c r="L38" s="46" t="str">
        <f>IF(J38="","",IF(J38&lt;F38,Formeln!V36+Formeln!U36,Formeln!V36))</f>
        <v/>
      </c>
      <c r="M38" s="23"/>
      <c r="N38" s="25">
        <f t="shared" si="0"/>
        <v>0</v>
      </c>
      <c r="O38" s="26"/>
      <c r="P38" s="26"/>
      <c r="Q38" s="27" t="str">
        <f>IF(Formeln!AA36+Formeln!AB36=0,"-     €",IF(Formeln!X36&gt;Formeln!Y36,Formeln!Y36,Formeln!X36))</f>
        <v>-     €</v>
      </c>
      <c r="R38" s="19"/>
    </row>
    <row r="39" spans="1:18" x14ac:dyDescent="0.35">
      <c r="A39" s="16">
        <v>34</v>
      </c>
      <c r="B39" s="17"/>
      <c r="C39" s="18"/>
      <c r="D39" s="18"/>
      <c r="E39" s="45"/>
      <c r="F39" s="20"/>
      <c r="G39" s="21"/>
      <c r="H39" s="22" t="str">
        <f>IF(Formeln!I37="","",Formeln!K37+1)</f>
        <v/>
      </c>
      <c r="I39" s="23"/>
      <c r="J39" s="28"/>
      <c r="K39" s="29"/>
      <c r="L39" s="46" t="str">
        <f>IF(J39="","",IF(J39&lt;F39,Formeln!V37+Formeln!U37,Formeln!V37))</f>
        <v/>
      </c>
      <c r="M39" s="23"/>
      <c r="N39" s="25">
        <f t="shared" si="0"/>
        <v>0</v>
      </c>
      <c r="O39" s="26"/>
      <c r="P39" s="26"/>
      <c r="Q39" s="27" t="str">
        <f>IF(Formeln!AA37+Formeln!AB37=0,"-     €",IF(Formeln!X37&gt;Formeln!Y37,Formeln!Y37,Formeln!X37))</f>
        <v>-     €</v>
      </c>
      <c r="R39" s="19"/>
    </row>
    <row r="40" spans="1:18" x14ac:dyDescent="0.35">
      <c r="A40" s="16">
        <v>35</v>
      </c>
      <c r="B40" s="17"/>
      <c r="C40" s="18"/>
      <c r="D40" s="18"/>
      <c r="E40" s="45"/>
      <c r="F40" s="20"/>
      <c r="G40" s="21"/>
      <c r="H40" s="22" t="str">
        <f>IF(Formeln!I38="","",Formeln!K38+1)</f>
        <v/>
      </c>
      <c r="I40" s="23"/>
      <c r="J40" s="28"/>
      <c r="K40" s="29"/>
      <c r="L40" s="46" t="str">
        <f>IF(J40="","",IF(J40&lt;F40,Formeln!V38+Formeln!U38,Formeln!V38))</f>
        <v/>
      </c>
      <c r="M40" s="23"/>
      <c r="N40" s="25">
        <f t="shared" si="0"/>
        <v>0</v>
      </c>
      <c r="O40" s="26"/>
      <c r="P40" s="26"/>
      <c r="Q40" s="27" t="str">
        <f>IF(Formeln!AA38+Formeln!AB38=0,"-     €",IF(Formeln!X38&gt;Formeln!Y38,Formeln!Y38,Formeln!X38))</f>
        <v>-     €</v>
      </c>
      <c r="R40" s="19"/>
    </row>
    <row r="41" spans="1:18" x14ac:dyDescent="0.35">
      <c r="A41" s="16">
        <v>36</v>
      </c>
      <c r="B41" s="17"/>
      <c r="C41" s="18"/>
      <c r="D41" s="18"/>
      <c r="E41" s="45"/>
      <c r="F41" s="20"/>
      <c r="G41" s="21"/>
      <c r="H41" s="22" t="str">
        <f>IF(Formeln!I39="","",Formeln!K39+1)</f>
        <v/>
      </c>
      <c r="I41" s="23"/>
      <c r="J41" s="28"/>
      <c r="K41" s="29"/>
      <c r="L41" s="46" t="str">
        <f>IF(J41="","",IF(J41&lt;F41,Formeln!V39+Formeln!U39,Formeln!V39))</f>
        <v/>
      </c>
      <c r="M41" s="23"/>
      <c r="N41" s="25">
        <f t="shared" si="0"/>
        <v>0</v>
      </c>
      <c r="O41" s="26"/>
      <c r="P41" s="26"/>
      <c r="Q41" s="27" t="str">
        <f>IF(Formeln!AA39+Formeln!AB39=0,"-     €",IF(Formeln!X39&gt;Formeln!Y39,Formeln!Y39,Formeln!X39))</f>
        <v>-     €</v>
      </c>
      <c r="R41" s="19"/>
    </row>
    <row r="42" spans="1:18" x14ac:dyDescent="0.35">
      <c r="A42" s="16">
        <v>37</v>
      </c>
      <c r="B42" s="17"/>
      <c r="C42" s="18"/>
      <c r="D42" s="18"/>
      <c r="E42" s="45"/>
      <c r="F42" s="20"/>
      <c r="G42" s="21"/>
      <c r="H42" s="22" t="str">
        <f>IF(Formeln!I40="","",Formeln!K40+1)</f>
        <v/>
      </c>
      <c r="I42" s="23"/>
      <c r="J42" s="28"/>
      <c r="K42" s="29"/>
      <c r="L42" s="46" t="str">
        <f>IF(J42="","",IF(J42&lt;F42,Formeln!V40+Formeln!U40,Formeln!V40))</f>
        <v/>
      </c>
      <c r="M42" s="23"/>
      <c r="N42" s="25">
        <f t="shared" si="0"/>
        <v>0</v>
      </c>
      <c r="O42" s="26"/>
      <c r="P42" s="26"/>
      <c r="Q42" s="27" t="str">
        <f>IF(Formeln!AA40+Formeln!AB40=0,"-     €",IF(Formeln!X40&gt;Formeln!Y40,Formeln!Y40,Formeln!X40))</f>
        <v>-     €</v>
      </c>
      <c r="R42" s="19"/>
    </row>
    <row r="43" spans="1:18" x14ac:dyDescent="0.35">
      <c r="A43" s="16">
        <v>38</v>
      </c>
      <c r="B43" s="17"/>
      <c r="C43" s="18"/>
      <c r="D43" s="18"/>
      <c r="E43" s="45"/>
      <c r="F43" s="20"/>
      <c r="G43" s="21"/>
      <c r="H43" s="22" t="str">
        <f>IF(Formeln!I41="","",Formeln!K41+1)</f>
        <v/>
      </c>
      <c r="I43" s="23"/>
      <c r="J43" s="28"/>
      <c r="K43" s="29"/>
      <c r="L43" s="46" t="str">
        <f>IF(J43="","",IF(J43&lt;F43,Formeln!V41+Formeln!U41,Formeln!V41))</f>
        <v/>
      </c>
      <c r="M43" s="23"/>
      <c r="N43" s="25">
        <f t="shared" si="0"/>
        <v>0</v>
      </c>
      <c r="O43" s="26"/>
      <c r="P43" s="26"/>
      <c r="Q43" s="27" t="str">
        <f>IF(Formeln!AA41+Formeln!AB41=0,"-     €",IF(Formeln!X41&gt;Formeln!Y41,Formeln!Y41,Formeln!X41))</f>
        <v>-     €</v>
      </c>
      <c r="R43" s="19"/>
    </row>
    <row r="44" spans="1:18" x14ac:dyDescent="0.35">
      <c r="A44" s="16">
        <v>39</v>
      </c>
      <c r="B44" s="17"/>
      <c r="C44" s="18"/>
      <c r="D44" s="18"/>
      <c r="E44" s="45"/>
      <c r="F44" s="20"/>
      <c r="G44" s="21"/>
      <c r="H44" s="22" t="str">
        <f>IF(Formeln!I42="","",Formeln!K42+1)</f>
        <v/>
      </c>
      <c r="I44" s="23"/>
      <c r="J44" s="28"/>
      <c r="K44" s="29"/>
      <c r="L44" s="46" t="str">
        <f>IF(J44="","",IF(J44&lt;F44,Formeln!V42+Formeln!U42,Formeln!V42))</f>
        <v/>
      </c>
      <c r="M44" s="23"/>
      <c r="N44" s="25">
        <f t="shared" si="0"/>
        <v>0</v>
      </c>
      <c r="O44" s="26"/>
      <c r="P44" s="26"/>
      <c r="Q44" s="27" t="str">
        <f>IF(Formeln!AA42+Formeln!AB42=0,"-     €",IF(Formeln!X42&gt;Formeln!Y42,Formeln!Y42,Formeln!X42))</f>
        <v>-     €</v>
      </c>
      <c r="R44" s="19"/>
    </row>
    <row r="45" spans="1:18" ht="15" thickBot="1" x14ac:dyDescent="0.4">
      <c r="A45" s="47">
        <v>40</v>
      </c>
      <c r="B45" s="48"/>
      <c r="C45" s="49"/>
      <c r="D45" s="49"/>
      <c r="E45" s="56"/>
      <c r="F45" s="30"/>
      <c r="G45" s="31"/>
      <c r="H45" s="32" t="str">
        <f>IF(Formeln!I43="","",Formeln!K43+1)</f>
        <v/>
      </c>
      <c r="I45" s="33"/>
      <c r="J45" s="42"/>
      <c r="K45" s="43"/>
      <c r="L45" s="58" t="str">
        <f>IF(J45="","",IF(J45&lt;F45,Formeln!V43+Formeln!U43,Formeln!V43))</f>
        <v/>
      </c>
      <c r="M45" s="33"/>
      <c r="N45" s="51">
        <f t="shared" si="0"/>
        <v>0</v>
      </c>
      <c r="O45" s="52"/>
      <c r="P45" s="52"/>
      <c r="Q45" s="53" t="str">
        <f>IF(Formeln!AA43+Formeln!AB43=0,"-     €",IF(Formeln!X43&gt;Formeln!Y43,Formeln!Y43,Formeln!X43))</f>
        <v>-     €</v>
      </c>
      <c r="R45" s="50"/>
    </row>
    <row r="46" spans="1:18" s="60" customFormat="1" ht="15" thickBot="1" x14ac:dyDescent="0.4">
      <c r="A46" s="76" t="s">
        <v>10</v>
      </c>
      <c r="B46" s="76"/>
      <c r="C46" s="76"/>
      <c r="D46" s="76"/>
      <c r="E46" s="77"/>
      <c r="F46" s="78"/>
      <c r="G46" s="79"/>
      <c r="H46" s="79"/>
      <c r="I46" s="57">
        <f>SUM(I6:I45)</f>
        <v>0</v>
      </c>
      <c r="J46" s="78"/>
      <c r="K46" s="79"/>
      <c r="L46" s="79"/>
      <c r="M46" s="57">
        <f>SUM(M6:M45)</f>
        <v>0</v>
      </c>
      <c r="N46" s="59">
        <f>SUM(N6:N45)</f>
        <v>0</v>
      </c>
      <c r="O46" s="54">
        <f t="shared" ref="O46:Q46" si="1">SUM(O6:O45)</f>
        <v>0</v>
      </c>
      <c r="P46" s="54">
        <f t="shared" si="1"/>
        <v>0</v>
      </c>
      <c r="Q46" s="54">
        <f t="shared" si="1"/>
        <v>0</v>
      </c>
      <c r="R46" s="55">
        <f>COUNTA(R6:R45)</f>
        <v>0</v>
      </c>
    </row>
  </sheetData>
  <sheetProtection password="CC3B" sheet="1" objects="1" scenarios="1"/>
  <mergeCells count="2">
    <mergeCell ref="F4:I4"/>
    <mergeCell ref="J4:M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AD43"/>
  <sheetViews>
    <sheetView workbookViewId="0">
      <selection activeCell="K26" sqref="K26"/>
    </sheetView>
  </sheetViews>
  <sheetFormatPr baseColWidth="10" defaultColWidth="11.453125" defaultRowHeight="14.5" x14ac:dyDescent="0.35"/>
  <cols>
    <col min="1" max="24" width="11.453125" style="39"/>
    <col min="25" max="25" width="12" style="39" bestFit="1" customWidth="1"/>
    <col min="26" max="16384" width="11.453125" style="39"/>
  </cols>
  <sheetData>
    <row r="4" spans="7:30" x14ac:dyDescent="0.35">
      <c r="G4" s="40">
        <f>IF(Tabelle1!J6&gt;Tabelle1!G6,Tabelle1!J6,Tabelle1!G6)</f>
        <v>0</v>
      </c>
      <c r="I4" s="39" t="str">
        <f>IF(ISBLANK(Tabelle1!F6),"",MONTH(Tabelle1!F6))</f>
        <v/>
      </c>
      <c r="J4" s="39" t="str">
        <f>IF(ISBLANK(Tabelle1!G6),"",MONTH(Tabelle1!G6))</f>
        <v/>
      </c>
      <c r="K4" s="39" t="e">
        <f>ABS(I4-J4)</f>
        <v>#VALUE!</v>
      </c>
      <c r="M4" s="39" t="str">
        <f>IF(ISBLANK(Tabelle1!J6),"",MONTH(G4))</f>
        <v/>
      </c>
      <c r="N4" s="39" t="str">
        <f>IF(ISBLANK(Tabelle1!K6),"",MONTH(Tabelle1!K6))</f>
        <v/>
      </c>
      <c r="O4" s="39" t="e">
        <f>IF(M4&gt;N4,0,ABS(M4-N4))</f>
        <v>#VALUE!</v>
      </c>
      <c r="Q4" s="39" t="str">
        <f>IF(ISBLANK(Tabelle1!J6),"",MONTH(Tabelle1!J6))</f>
        <v/>
      </c>
      <c r="R4" s="39" t="str">
        <f>IF(ISBLANK(Tabelle1!K6),"",MONTH(Tabelle1!K6))</f>
        <v/>
      </c>
      <c r="S4" s="39" t="e">
        <f>ABS(Q4-R4)+1</f>
        <v>#VALUE!</v>
      </c>
      <c r="U4" s="39" t="e">
        <f>ABS(I4-Q4)</f>
        <v>#VALUE!</v>
      </c>
      <c r="V4" s="39" t="str">
        <f>IF(Formeln!Q4="","",IF(OR(Tabelle1!F6="",MONTH(Tabelle1!J6)&gt;MONTH(Tabelle1!G6)),Formeln!S4,IF(Formeln!M4="","",Formeln!O4)))</f>
        <v/>
      </c>
      <c r="W4" s="39" t="e">
        <f>IF(Tabelle1!H6="",Tabelle1!L6*1500,Tabelle1!H6*1500)</f>
        <v>#VALUE!</v>
      </c>
      <c r="X4" s="39" t="e">
        <f>IF(AA4+AB4&gt;1,(Tabelle1!H6+Tabelle1!L6)*1500,W4)</f>
        <v>#VALUE!</v>
      </c>
      <c r="Y4" s="41">
        <f>Tabelle1!N6-Tabelle1!O6-Tabelle1!P6</f>
        <v>0</v>
      </c>
      <c r="AA4" s="39">
        <f>IF(Tabelle1!H6="",0,1)</f>
        <v>0</v>
      </c>
      <c r="AB4" s="39">
        <f>IF(Tabelle1!L6="",0,1)</f>
        <v>0</v>
      </c>
      <c r="AD4" s="39" t="str">
        <f>IF(Formeln!AA4+Formeln!AB4=0,"leer",IF(Formeln!X4&gt;Y4,Y4,Formeln!X4))</f>
        <v>leer</v>
      </c>
    </row>
    <row r="5" spans="7:30" x14ac:dyDescent="0.35">
      <c r="G5" s="40">
        <f>IF(Tabelle1!J7&gt;Tabelle1!G7,Tabelle1!J7,Tabelle1!G7)</f>
        <v>0</v>
      </c>
      <c r="I5" s="39" t="str">
        <f>IF(ISBLANK(Tabelle1!F7),"",MONTH(Tabelle1!F7))</f>
        <v/>
      </c>
      <c r="J5" s="39" t="str">
        <f>IF(ISBLANK(Tabelle1!G7),"",MONTH(Tabelle1!G7))</f>
        <v/>
      </c>
      <c r="K5" s="39" t="e">
        <f t="shared" ref="K5:K43" si="0">ABS(I5-J5)</f>
        <v>#VALUE!</v>
      </c>
      <c r="M5" s="39" t="str">
        <f>IF(ISBLANK(Tabelle1!J7),"",MONTH(G5))</f>
        <v/>
      </c>
      <c r="N5" s="39" t="str">
        <f>IF(ISBLANK(Tabelle1!K7),"",MONTH(Tabelle1!K7))</f>
        <v/>
      </c>
      <c r="O5" s="39" t="e">
        <f t="shared" ref="O5:O43" si="1">IF(M5&gt;N5,0,ABS(M5-N5))</f>
        <v>#VALUE!</v>
      </c>
      <c r="Q5" s="39" t="str">
        <f>IF(ISBLANK(Tabelle1!J7),"",MONTH(Tabelle1!J7))</f>
        <v/>
      </c>
      <c r="R5" s="39" t="str">
        <f>IF(ISBLANK(Tabelle1!K7),"",MONTH(Tabelle1!K7))</f>
        <v/>
      </c>
      <c r="S5" s="39" t="e">
        <f t="shared" ref="S5:S43" si="2">ABS(Q5-R5)+1</f>
        <v>#VALUE!</v>
      </c>
      <c r="U5" s="39" t="e">
        <f t="shared" ref="U5:U43" si="3">ABS(I5-Q5)</f>
        <v>#VALUE!</v>
      </c>
      <c r="V5" s="39" t="str">
        <f>IF(Formeln!Q5="","",IF(OR(Tabelle1!F7="",MONTH(Tabelle1!J7)&gt;MONTH(Tabelle1!G7)),Formeln!S5,IF(Formeln!M5="","",Formeln!O5)))</f>
        <v/>
      </c>
      <c r="W5" s="39" t="e">
        <f>IF(Tabelle1!H7="",Tabelle1!L7*1500,Tabelle1!H7*1500)</f>
        <v>#VALUE!</v>
      </c>
      <c r="X5" s="39" t="e">
        <f>IF(AA5+AB5&gt;1,(Tabelle1!H7+Tabelle1!L7)*1500,W5)</f>
        <v>#VALUE!</v>
      </c>
      <c r="Y5" s="41">
        <f>Tabelle1!N7-Tabelle1!O7-Tabelle1!P7</f>
        <v>0</v>
      </c>
      <c r="AA5" s="39">
        <f>IF(Tabelle1!H7="",0,1)</f>
        <v>0</v>
      </c>
      <c r="AB5" s="39">
        <f>IF(Tabelle1!L7="",0,1)</f>
        <v>0</v>
      </c>
      <c r="AD5" s="39" t="str">
        <f>IF(Formeln!AA5+Formeln!AB5=0,"leer",IF(Formeln!X5&gt;Y5,Y5,Formeln!X5))</f>
        <v>leer</v>
      </c>
    </row>
    <row r="6" spans="7:30" x14ac:dyDescent="0.35">
      <c r="G6" s="40">
        <f>IF(Tabelle1!J8&gt;Tabelle1!G8,Tabelle1!J8,Tabelle1!G8)</f>
        <v>0</v>
      </c>
      <c r="I6" s="39" t="str">
        <f>IF(ISBLANK(Tabelle1!F8),"",MONTH(Tabelle1!F8))</f>
        <v/>
      </c>
      <c r="J6" s="39" t="str">
        <f>IF(ISBLANK(Tabelle1!G8),"",MONTH(Tabelle1!G8))</f>
        <v/>
      </c>
      <c r="K6" s="39" t="e">
        <f t="shared" si="0"/>
        <v>#VALUE!</v>
      </c>
      <c r="M6" s="39" t="str">
        <f>IF(ISBLANK(Tabelle1!J8),"",MONTH(G6))</f>
        <v/>
      </c>
      <c r="N6" s="39" t="str">
        <f>IF(ISBLANK(Tabelle1!K8),"",MONTH(Tabelle1!K8))</f>
        <v/>
      </c>
      <c r="O6" s="39" t="e">
        <f t="shared" si="1"/>
        <v>#VALUE!</v>
      </c>
      <c r="Q6" s="39" t="str">
        <f>IF(ISBLANK(Tabelle1!J8),"",MONTH(Tabelle1!J8))</f>
        <v/>
      </c>
      <c r="R6" s="39" t="str">
        <f>IF(ISBLANK(Tabelle1!K8),"",MONTH(Tabelle1!K8))</f>
        <v/>
      </c>
      <c r="S6" s="39" t="e">
        <f t="shared" si="2"/>
        <v>#VALUE!</v>
      </c>
      <c r="U6" s="39" t="e">
        <f t="shared" si="3"/>
        <v>#VALUE!</v>
      </c>
      <c r="V6" s="39" t="str">
        <f>IF(Formeln!Q6="","",IF(OR(Tabelle1!F8="",MONTH(Tabelle1!J8)&gt;MONTH(Tabelle1!G8)),Formeln!S6,IF(Formeln!M6="","",Formeln!O6)))</f>
        <v/>
      </c>
      <c r="W6" s="39" t="e">
        <f>IF(Tabelle1!H8="",Tabelle1!L8*1500,Tabelle1!H8*1500)</f>
        <v>#VALUE!</v>
      </c>
      <c r="X6" s="39" t="e">
        <f>IF(AA6+AB6&gt;1,(Tabelle1!H8+Tabelle1!L8)*1500,W6)</f>
        <v>#VALUE!</v>
      </c>
      <c r="Y6" s="41">
        <f>Tabelle1!N8-Tabelle1!O8-Tabelle1!P8</f>
        <v>0</v>
      </c>
      <c r="AA6" s="39">
        <f>IF(Tabelle1!H8="",0,1)</f>
        <v>0</v>
      </c>
      <c r="AB6" s="39">
        <f>IF(Tabelle1!L8="",0,1)</f>
        <v>0</v>
      </c>
      <c r="AD6" s="39" t="str">
        <f>IF(Formeln!AA6+Formeln!AB6=0,"leer",IF(Formeln!X6&gt;Y6,Y6,Formeln!X6))</f>
        <v>leer</v>
      </c>
    </row>
    <row r="7" spans="7:30" x14ac:dyDescent="0.35">
      <c r="G7" s="40">
        <f>IF(Tabelle1!J9&gt;Tabelle1!G9,Tabelle1!J9,Tabelle1!G9)</f>
        <v>0</v>
      </c>
      <c r="I7" s="39" t="str">
        <f>IF(ISBLANK(Tabelle1!F9),"",MONTH(Tabelle1!F9))</f>
        <v/>
      </c>
      <c r="J7" s="39" t="str">
        <f>IF(ISBLANK(Tabelle1!G9),"",MONTH(Tabelle1!G9))</f>
        <v/>
      </c>
      <c r="K7" s="39" t="e">
        <f t="shared" si="0"/>
        <v>#VALUE!</v>
      </c>
      <c r="M7" s="39" t="str">
        <f>IF(ISBLANK(Tabelle1!J9),"",MONTH(G7))</f>
        <v/>
      </c>
      <c r="N7" s="39" t="str">
        <f>IF(ISBLANK(Tabelle1!K9),"",MONTH(Tabelle1!K9))</f>
        <v/>
      </c>
      <c r="O7" s="39" t="e">
        <f t="shared" si="1"/>
        <v>#VALUE!</v>
      </c>
      <c r="Q7" s="39" t="str">
        <f>IF(ISBLANK(Tabelle1!J9),"",MONTH(Tabelle1!J9))</f>
        <v/>
      </c>
      <c r="R7" s="39" t="str">
        <f>IF(ISBLANK(Tabelle1!K9),"",MONTH(Tabelle1!K9))</f>
        <v/>
      </c>
      <c r="S7" s="39" t="e">
        <f t="shared" si="2"/>
        <v>#VALUE!</v>
      </c>
      <c r="U7" s="39" t="e">
        <f t="shared" si="3"/>
        <v>#VALUE!</v>
      </c>
      <c r="V7" s="39" t="str">
        <f>IF(Formeln!Q7="","",IF(OR(Tabelle1!F9="",MONTH(Tabelle1!J9)&gt;MONTH(Tabelle1!G9)),Formeln!S7,IF(Formeln!M7="","",Formeln!O7)))</f>
        <v/>
      </c>
      <c r="W7" s="39" t="e">
        <f>IF(Tabelle1!H9="",Tabelle1!L9*1500,Tabelle1!H9*1500)</f>
        <v>#VALUE!</v>
      </c>
      <c r="X7" s="39" t="e">
        <f>IF(AA7+AB7&gt;1,(Tabelle1!H9+Tabelle1!L9)*1500,W7)</f>
        <v>#VALUE!</v>
      </c>
      <c r="Y7" s="41">
        <f>Tabelle1!N9-Tabelle1!O9-Tabelle1!P9</f>
        <v>0</v>
      </c>
      <c r="AA7" s="39">
        <f>IF(Tabelle1!H9="",0,1)</f>
        <v>0</v>
      </c>
      <c r="AB7" s="39">
        <f>IF(Tabelle1!L9="",0,1)</f>
        <v>0</v>
      </c>
      <c r="AD7" s="39" t="str">
        <f>IF(Formeln!AA7+Formeln!AB7=0,"leer",IF(Formeln!X7&gt;Y7,Y7,Formeln!X7))</f>
        <v>leer</v>
      </c>
    </row>
    <row r="8" spans="7:30" x14ac:dyDescent="0.35">
      <c r="G8" s="40">
        <f>IF(Tabelle1!J10&gt;Tabelle1!G10,Tabelle1!J10,Tabelle1!G10)</f>
        <v>0</v>
      </c>
      <c r="I8" s="39" t="str">
        <f>IF(ISBLANK(Tabelle1!F10),"",MONTH(Tabelle1!F10))</f>
        <v/>
      </c>
      <c r="J8" s="39" t="str">
        <f>IF(ISBLANK(Tabelle1!G10),"",MONTH(Tabelle1!G10))</f>
        <v/>
      </c>
      <c r="K8" s="39" t="e">
        <f t="shared" si="0"/>
        <v>#VALUE!</v>
      </c>
      <c r="M8" s="39" t="str">
        <f>IF(ISBLANK(Tabelle1!J10),"",MONTH(G8))</f>
        <v/>
      </c>
      <c r="N8" s="39" t="str">
        <f>IF(ISBLANK(Tabelle1!K10),"",MONTH(Tabelle1!K10))</f>
        <v/>
      </c>
      <c r="O8" s="39" t="e">
        <f t="shared" si="1"/>
        <v>#VALUE!</v>
      </c>
      <c r="Q8" s="39" t="str">
        <f>IF(ISBLANK(Tabelle1!J10),"",MONTH(Tabelle1!J10))</f>
        <v/>
      </c>
      <c r="R8" s="39" t="str">
        <f>IF(ISBLANK(Tabelle1!K10),"",MONTH(Tabelle1!K10))</f>
        <v/>
      </c>
      <c r="S8" s="39" t="e">
        <f t="shared" si="2"/>
        <v>#VALUE!</v>
      </c>
      <c r="U8" s="39" t="e">
        <f t="shared" si="3"/>
        <v>#VALUE!</v>
      </c>
      <c r="V8" s="39" t="str">
        <f>IF(Formeln!Q8="","",IF(OR(Tabelle1!F10="",MONTH(Tabelle1!J10)&gt;MONTH(Tabelle1!G10)),Formeln!S8,IF(Formeln!M8="","",Formeln!O8)))</f>
        <v/>
      </c>
      <c r="W8" s="39" t="e">
        <f>IF(Tabelle1!H10="",Tabelle1!L10*1500,Tabelle1!H10*1500)</f>
        <v>#VALUE!</v>
      </c>
      <c r="X8" s="39" t="e">
        <f>IF(AA8+AB8&gt;1,(Tabelle1!H10+Tabelle1!L10)*1500,W8)</f>
        <v>#VALUE!</v>
      </c>
      <c r="Y8" s="41">
        <f>Tabelle1!N10-Tabelle1!O10-Tabelle1!P10</f>
        <v>0</v>
      </c>
      <c r="AA8" s="39">
        <f>IF(Tabelle1!H10="",0,1)</f>
        <v>0</v>
      </c>
      <c r="AB8" s="39">
        <f>IF(Tabelle1!L10="",0,1)</f>
        <v>0</v>
      </c>
      <c r="AD8" s="39" t="str">
        <f>IF(Formeln!AA8+Formeln!AB8=0,"leer",IF(Formeln!X8&gt;Y8,Y8,Formeln!X8))</f>
        <v>leer</v>
      </c>
    </row>
    <row r="9" spans="7:30" x14ac:dyDescent="0.35">
      <c r="G9" s="40">
        <f>IF(Tabelle1!J11&gt;Tabelle1!G11,Tabelle1!J11,Tabelle1!G11)</f>
        <v>0</v>
      </c>
      <c r="I9" s="39" t="str">
        <f>IF(ISBLANK(Tabelle1!F11),"",MONTH(Tabelle1!F11))</f>
        <v/>
      </c>
      <c r="J9" s="39" t="str">
        <f>IF(ISBLANK(Tabelle1!G11),"",MONTH(Tabelle1!G11))</f>
        <v/>
      </c>
      <c r="K9" s="39" t="e">
        <f t="shared" si="0"/>
        <v>#VALUE!</v>
      </c>
      <c r="M9" s="39" t="str">
        <f>IF(ISBLANK(Tabelle1!J11),"",MONTH(G9))</f>
        <v/>
      </c>
      <c r="N9" s="39" t="str">
        <f>IF(ISBLANK(Tabelle1!K11),"",MONTH(Tabelle1!K11))</f>
        <v/>
      </c>
      <c r="O9" s="39" t="e">
        <f t="shared" si="1"/>
        <v>#VALUE!</v>
      </c>
      <c r="Q9" s="39" t="str">
        <f>IF(ISBLANK(Tabelle1!J11),"",MONTH(Tabelle1!J11))</f>
        <v/>
      </c>
      <c r="R9" s="39" t="str">
        <f>IF(ISBLANK(Tabelle1!K11),"",MONTH(Tabelle1!K11))</f>
        <v/>
      </c>
      <c r="S9" s="39" t="e">
        <f t="shared" si="2"/>
        <v>#VALUE!</v>
      </c>
      <c r="U9" s="39" t="e">
        <f t="shared" si="3"/>
        <v>#VALUE!</v>
      </c>
      <c r="V9" s="39" t="str">
        <f>IF(Formeln!Q9="","",IF(OR(Tabelle1!F11="",MONTH(Tabelle1!J11)&gt;MONTH(Tabelle1!G11)),Formeln!S9,IF(Formeln!M9="","",Formeln!O9)))</f>
        <v/>
      </c>
      <c r="W9" s="39" t="e">
        <f>IF(Tabelle1!H11="",Tabelle1!L11*1500,Tabelle1!H11*1500)</f>
        <v>#VALUE!</v>
      </c>
      <c r="X9" s="39" t="e">
        <f>IF(AA9+AB9&gt;1,(Tabelle1!H11+Tabelle1!L11)*1500,W9)</f>
        <v>#VALUE!</v>
      </c>
      <c r="Y9" s="41">
        <f>Tabelle1!N11-Tabelle1!O11-Tabelle1!P11</f>
        <v>0</v>
      </c>
      <c r="AA9" s="39">
        <f>IF(Tabelle1!H11="",0,1)</f>
        <v>0</v>
      </c>
      <c r="AB9" s="39">
        <f>IF(Tabelle1!L11="",0,1)</f>
        <v>0</v>
      </c>
      <c r="AD9" s="39" t="str">
        <f>IF(Formeln!AA9+Formeln!AB9=0,"leer",IF(Formeln!X9&gt;Y9,Y9,Formeln!X9))</f>
        <v>leer</v>
      </c>
    </row>
    <row r="10" spans="7:30" x14ac:dyDescent="0.35">
      <c r="G10" s="40">
        <f>IF(Tabelle1!J12&gt;Tabelle1!G12,Tabelle1!J12,Tabelle1!G12)</f>
        <v>0</v>
      </c>
      <c r="I10" s="39" t="str">
        <f>IF(ISBLANK(Tabelle1!F12),"",MONTH(Tabelle1!F12))</f>
        <v/>
      </c>
      <c r="J10" s="39" t="str">
        <f>IF(ISBLANK(Tabelle1!G12),"",MONTH(Tabelle1!G12))</f>
        <v/>
      </c>
      <c r="K10" s="39" t="e">
        <f t="shared" si="0"/>
        <v>#VALUE!</v>
      </c>
      <c r="M10" s="39" t="str">
        <f>IF(ISBLANK(Tabelle1!J12),"",MONTH(G10))</f>
        <v/>
      </c>
      <c r="N10" s="39" t="str">
        <f>IF(ISBLANK(Tabelle1!K12),"",MONTH(Tabelle1!K12))</f>
        <v/>
      </c>
      <c r="O10" s="39" t="e">
        <f t="shared" si="1"/>
        <v>#VALUE!</v>
      </c>
      <c r="Q10" s="39" t="str">
        <f>IF(ISBLANK(Tabelle1!J12),"",MONTH(Tabelle1!J12))</f>
        <v/>
      </c>
      <c r="R10" s="39" t="str">
        <f>IF(ISBLANK(Tabelle1!K12),"",MONTH(Tabelle1!K12))</f>
        <v/>
      </c>
      <c r="S10" s="39" t="e">
        <f t="shared" si="2"/>
        <v>#VALUE!</v>
      </c>
      <c r="U10" s="39" t="e">
        <f t="shared" si="3"/>
        <v>#VALUE!</v>
      </c>
      <c r="V10" s="39" t="str">
        <f>IF(Formeln!Q10="","",IF(OR(Tabelle1!F12="",MONTH(Tabelle1!J12)&gt;MONTH(Tabelle1!G12)),Formeln!S10,IF(Formeln!M10="","",Formeln!O10)))</f>
        <v/>
      </c>
      <c r="W10" s="39" t="e">
        <f>IF(Tabelle1!H12="",Tabelle1!L12*1500,Tabelle1!H12*1500)</f>
        <v>#VALUE!</v>
      </c>
      <c r="X10" s="39" t="e">
        <f>IF(AA10+AB10&gt;1,(Tabelle1!H12+Tabelle1!L12)*1500,W10)</f>
        <v>#VALUE!</v>
      </c>
      <c r="Y10" s="41">
        <f>Tabelle1!N12-Tabelle1!O12-Tabelle1!P12</f>
        <v>0</v>
      </c>
      <c r="AA10" s="39">
        <f>IF(Tabelle1!H12="",0,1)</f>
        <v>0</v>
      </c>
      <c r="AB10" s="39">
        <f>IF(Tabelle1!L12="",0,1)</f>
        <v>0</v>
      </c>
      <c r="AD10" s="39" t="str">
        <f>IF(Formeln!AA10+Formeln!AB10=0,"leer",IF(Formeln!X10&gt;Y10,Y10,Formeln!X10))</f>
        <v>leer</v>
      </c>
    </row>
    <row r="11" spans="7:30" x14ac:dyDescent="0.35">
      <c r="G11" s="40">
        <f>IF(Tabelle1!J13&gt;Tabelle1!G13,Tabelle1!J13,Tabelle1!G13)</f>
        <v>0</v>
      </c>
      <c r="I11" s="39" t="str">
        <f>IF(ISBLANK(Tabelle1!F13),"",MONTH(Tabelle1!F13))</f>
        <v/>
      </c>
      <c r="J11" s="39" t="str">
        <f>IF(ISBLANK(Tabelle1!G13),"",MONTH(Tabelle1!G13))</f>
        <v/>
      </c>
      <c r="K11" s="39" t="e">
        <f t="shared" si="0"/>
        <v>#VALUE!</v>
      </c>
      <c r="M11" s="39" t="str">
        <f>IF(ISBLANK(Tabelle1!J13),"",MONTH(G11))</f>
        <v/>
      </c>
      <c r="N11" s="39" t="str">
        <f>IF(ISBLANK(Tabelle1!K13),"",MONTH(Tabelle1!K13))</f>
        <v/>
      </c>
      <c r="O11" s="39" t="e">
        <f t="shared" si="1"/>
        <v>#VALUE!</v>
      </c>
      <c r="Q11" s="39" t="str">
        <f>IF(ISBLANK(Tabelle1!J13),"",MONTH(Tabelle1!J13))</f>
        <v/>
      </c>
      <c r="R11" s="39" t="str">
        <f>IF(ISBLANK(Tabelle1!K13),"",MONTH(Tabelle1!K13))</f>
        <v/>
      </c>
      <c r="S11" s="39" t="e">
        <f t="shared" si="2"/>
        <v>#VALUE!</v>
      </c>
      <c r="U11" s="39" t="e">
        <f t="shared" si="3"/>
        <v>#VALUE!</v>
      </c>
      <c r="V11" s="39" t="str">
        <f>IF(Formeln!Q11="","",IF(OR(Tabelle1!F13="",MONTH(Tabelle1!J13)&gt;MONTH(Tabelle1!G13)),Formeln!S11,IF(Formeln!M11="","",Formeln!O11)))</f>
        <v/>
      </c>
      <c r="W11" s="39" t="e">
        <f>IF(Tabelle1!H13="",Tabelle1!L13*1500,Tabelle1!H13*1500)</f>
        <v>#VALUE!</v>
      </c>
      <c r="X11" s="39" t="e">
        <f>IF(AA11+AB11&gt;1,(Tabelle1!H13+Tabelle1!L13)*1500,W11)</f>
        <v>#VALUE!</v>
      </c>
      <c r="Y11" s="41">
        <f>Tabelle1!N13-Tabelle1!O13-Tabelle1!P13</f>
        <v>0</v>
      </c>
      <c r="AA11" s="39">
        <f>IF(Tabelle1!H13="",0,1)</f>
        <v>0</v>
      </c>
      <c r="AB11" s="39">
        <f>IF(Tabelle1!L13="",0,1)</f>
        <v>0</v>
      </c>
      <c r="AD11" s="39" t="str">
        <f>IF(Formeln!AA11+Formeln!AB11=0,"leer",IF(Formeln!X11&gt;Y11,Y11,Formeln!X11))</f>
        <v>leer</v>
      </c>
    </row>
    <row r="12" spans="7:30" x14ac:dyDescent="0.35">
      <c r="G12" s="40">
        <f>IF(Tabelle1!J14&gt;Tabelle1!G14,Tabelle1!J14,Tabelle1!G14)</f>
        <v>0</v>
      </c>
      <c r="I12" s="39" t="str">
        <f>IF(ISBLANK(Tabelle1!F14),"",MONTH(Tabelle1!F14))</f>
        <v/>
      </c>
      <c r="J12" s="39" t="str">
        <f>IF(ISBLANK(Tabelle1!G14),"",MONTH(Tabelle1!G14))</f>
        <v/>
      </c>
      <c r="K12" s="39" t="e">
        <f t="shared" si="0"/>
        <v>#VALUE!</v>
      </c>
      <c r="M12" s="39" t="str">
        <f>IF(ISBLANK(Tabelle1!J14),"",MONTH(G12))</f>
        <v/>
      </c>
      <c r="N12" s="39" t="str">
        <f>IF(ISBLANK(Tabelle1!K14),"",MONTH(Tabelle1!K14))</f>
        <v/>
      </c>
      <c r="O12" s="39" t="e">
        <f t="shared" si="1"/>
        <v>#VALUE!</v>
      </c>
      <c r="Q12" s="39" t="str">
        <f>IF(ISBLANK(Tabelle1!J14),"",MONTH(Tabelle1!J14))</f>
        <v/>
      </c>
      <c r="R12" s="39" t="str">
        <f>IF(ISBLANK(Tabelle1!K14),"",MONTH(Tabelle1!K14))</f>
        <v/>
      </c>
      <c r="S12" s="39" t="e">
        <f t="shared" si="2"/>
        <v>#VALUE!</v>
      </c>
      <c r="U12" s="39" t="e">
        <f t="shared" si="3"/>
        <v>#VALUE!</v>
      </c>
      <c r="V12" s="39" t="str">
        <f>IF(Formeln!Q12="","",IF(OR(Tabelle1!F14="",MONTH(Tabelle1!J14)&gt;MONTH(Tabelle1!G14)),Formeln!S12,IF(Formeln!M12="","",Formeln!O12)))</f>
        <v/>
      </c>
      <c r="W12" s="39" t="e">
        <f>IF(Tabelle1!H14="",Tabelle1!L14*1500,Tabelle1!H14*1500)</f>
        <v>#VALUE!</v>
      </c>
      <c r="X12" s="39" t="e">
        <f>IF(AA12+AB12&gt;1,(Tabelle1!H14+Tabelle1!L14)*1500,W12)</f>
        <v>#VALUE!</v>
      </c>
      <c r="Y12" s="41">
        <f>Tabelle1!N14-Tabelle1!O14-Tabelle1!P14</f>
        <v>0</v>
      </c>
      <c r="AA12" s="39">
        <f>IF(Tabelle1!H14="",0,1)</f>
        <v>0</v>
      </c>
      <c r="AB12" s="39">
        <f>IF(Tabelle1!L14="",0,1)</f>
        <v>0</v>
      </c>
      <c r="AD12" s="39" t="str">
        <f>IF(Formeln!AA12+Formeln!AB12=0,"leer",IF(Formeln!X12&gt;Y12,Y12,Formeln!X12))</f>
        <v>leer</v>
      </c>
    </row>
    <row r="13" spans="7:30" x14ac:dyDescent="0.35">
      <c r="G13" s="40">
        <f>IF(Tabelle1!J15&gt;Tabelle1!G15,Tabelle1!J15,Tabelle1!G15)</f>
        <v>0</v>
      </c>
      <c r="I13" s="39" t="str">
        <f>IF(ISBLANK(Tabelle1!F15),"",MONTH(Tabelle1!F15))</f>
        <v/>
      </c>
      <c r="J13" s="39" t="str">
        <f>IF(ISBLANK(Tabelle1!G15),"",MONTH(Tabelle1!G15))</f>
        <v/>
      </c>
      <c r="K13" s="39" t="e">
        <f t="shared" si="0"/>
        <v>#VALUE!</v>
      </c>
      <c r="M13" s="39" t="str">
        <f>IF(ISBLANK(Tabelle1!J15),"",MONTH(G13))</f>
        <v/>
      </c>
      <c r="N13" s="39" t="str">
        <f>IF(ISBLANK(Tabelle1!K15),"",MONTH(Tabelle1!K15))</f>
        <v/>
      </c>
      <c r="O13" s="39" t="e">
        <f t="shared" si="1"/>
        <v>#VALUE!</v>
      </c>
      <c r="Q13" s="39" t="str">
        <f>IF(ISBLANK(Tabelle1!J15),"",MONTH(Tabelle1!J15))</f>
        <v/>
      </c>
      <c r="R13" s="39" t="str">
        <f>IF(ISBLANK(Tabelle1!K15),"",MONTH(Tabelle1!K15))</f>
        <v/>
      </c>
      <c r="S13" s="39" t="e">
        <f t="shared" si="2"/>
        <v>#VALUE!</v>
      </c>
      <c r="U13" s="39" t="e">
        <f t="shared" si="3"/>
        <v>#VALUE!</v>
      </c>
      <c r="V13" s="39" t="str">
        <f>IF(Formeln!Q13="","",IF(OR(Tabelle1!F15="",MONTH(Tabelle1!J15)&gt;MONTH(Tabelle1!G15)),Formeln!S13,IF(Formeln!M13="","",Formeln!O13)))</f>
        <v/>
      </c>
      <c r="W13" s="39" t="e">
        <f>IF(Tabelle1!H15="",Tabelle1!L15*1500,Tabelle1!H15*1500)</f>
        <v>#VALUE!</v>
      </c>
      <c r="X13" s="39" t="e">
        <f>IF(AA13+AB13&gt;1,(Tabelle1!H15+Tabelle1!L15)*1500,W13)</f>
        <v>#VALUE!</v>
      </c>
      <c r="Y13" s="41">
        <f>Tabelle1!N15-Tabelle1!O15-Tabelle1!P15</f>
        <v>0</v>
      </c>
      <c r="AA13" s="39">
        <f>IF(Tabelle1!H15="",0,1)</f>
        <v>0</v>
      </c>
      <c r="AB13" s="39">
        <f>IF(Tabelle1!L15="",0,1)</f>
        <v>0</v>
      </c>
      <c r="AD13" s="39" t="str">
        <f>IF(Formeln!AA13+Formeln!AB13=0,"leer",IF(Formeln!X13&gt;Y13,Y13,Formeln!X13))</f>
        <v>leer</v>
      </c>
    </row>
    <row r="14" spans="7:30" x14ac:dyDescent="0.35">
      <c r="G14" s="40">
        <f>IF(Tabelle1!J16&gt;Tabelle1!G16,Tabelle1!J16,Tabelle1!G16)</f>
        <v>0</v>
      </c>
      <c r="I14" s="39" t="str">
        <f>IF(ISBLANK(Tabelle1!F16),"",MONTH(Tabelle1!F16))</f>
        <v/>
      </c>
      <c r="J14" s="39" t="str">
        <f>IF(ISBLANK(Tabelle1!G16),"",MONTH(Tabelle1!G16))</f>
        <v/>
      </c>
      <c r="K14" s="39" t="e">
        <f t="shared" si="0"/>
        <v>#VALUE!</v>
      </c>
      <c r="M14" s="39" t="str">
        <f>IF(ISBLANK(Tabelle1!J16),"",MONTH(G14))</f>
        <v/>
      </c>
      <c r="N14" s="39" t="str">
        <f>IF(ISBLANK(Tabelle1!K16),"",MONTH(Tabelle1!K16))</f>
        <v/>
      </c>
      <c r="O14" s="39" t="e">
        <f t="shared" si="1"/>
        <v>#VALUE!</v>
      </c>
      <c r="Q14" s="39" t="str">
        <f>IF(ISBLANK(Tabelle1!J16),"",MONTH(Tabelle1!J16))</f>
        <v/>
      </c>
      <c r="R14" s="39" t="str">
        <f>IF(ISBLANK(Tabelle1!K16),"",MONTH(Tabelle1!K16))</f>
        <v/>
      </c>
      <c r="S14" s="39" t="e">
        <f t="shared" si="2"/>
        <v>#VALUE!</v>
      </c>
      <c r="U14" s="39" t="e">
        <f t="shared" si="3"/>
        <v>#VALUE!</v>
      </c>
      <c r="V14" s="39" t="str">
        <f>IF(Formeln!Q14="","",IF(OR(Tabelle1!F16="",MONTH(Tabelle1!J16)&gt;MONTH(Tabelle1!G16)),Formeln!S14,IF(Formeln!M14="","",Formeln!O14)))</f>
        <v/>
      </c>
      <c r="W14" s="39" t="e">
        <f>IF(Tabelle1!H16="",Tabelle1!L16*1500,Tabelle1!H16*1500)</f>
        <v>#VALUE!</v>
      </c>
      <c r="X14" s="39" t="e">
        <f>IF(AA14+AB14&gt;1,(Tabelle1!H16+Tabelle1!L16)*1500,W14)</f>
        <v>#VALUE!</v>
      </c>
      <c r="Y14" s="41">
        <f>Tabelle1!N16-Tabelle1!O16-Tabelle1!P16</f>
        <v>0</v>
      </c>
      <c r="AA14" s="39">
        <f>IF(Tabelle1!H16="",0,1)</f>
        <v>0</v>
      </c>
      <c r="AB14" s="39">
        <f>IF(Tabelle1!L16="",0,1)</f>
        <v>0</v>
      </c>
      <c r="AD14" s="39" t="str">
        <f>IF(Formeln!AA14+Formeln!AB14=0,"leer",IF(Formeln!X14&gt;Y14,Y14,Formeln!X14))</f>
        <v>leer</v>
      </c>
    </row>
    <row r="15" spans="7:30" x14ac:dyDescent="0.35">
      <c r="G15" s="40">
        <f>IF(Tabelle1!J17&gt;Tabelle1!G17,Tabelle1!J17,Tabelle1!G17)</f>
        <v>0</v>
      </c>
      <c r="I15" s="39" t="str">
        <f>IF(ISBLANK(Tabelle1!F17),"",MONTH(Tabelle1!F17))</f>
        <v/>
      </c>
      <c r="J15" s="39" t="str">
        <f>IF(ISBLANK(Tabelle1!G17),"",MONTH(Tabelle1!G17))</f>
        <v/>
      </c>
      <c r="K15" s="39" t="e">
        <f t="shared" si="0"/>
        <v>#VALUE!</v>
      </c>
      <c r="M15" s="39" t="str">
        <f>IF(ISBLANK(Tabelle1!J17),"",MONTH(G15))</f>
        <v/>
      </c>
      <c r="N15" s="39" t="str">
        <f>IF(ISBLANK(Tabelle1!K17),"",MONTH(Tabelle1!K17))</f>
        <v/>
      </c>
      <c r="O15" s="39" t="e">
        <f t="shared" si="1"/>
        <v>#VALUE!</v>
      </c>
      <c r="Q15" s="39" t="str">
        <f>IF(ISBLANK(Tabelle1!J17),"",MONTH(Tabelle1!J17))</f>
        <v/>
      </c>
      <c r="R15" s="39" t="str">
        <f>IF(ISBLANK(Tabelle1!K17),"",MONTH(Tabelle1!K17))</f>
        <v/>
      </c>
      <c r="S15" s="39" t="e">
        <f t="shared" si="2"/>
        <v>#VALUE!</v>
      </c>
      <c r="U15" s="39" t="e">
        <f t="shared" si="3"/>
        <v>#VALUE!</v>
      </c>
      <c r="V15" s="39" t="str">
        <f>IF(Formeln!Q15="","",IF(OR(Tabelle1!F17="",MONTH(Tabelle1!J17)&gt;MONTH(Tabelle1!G17)),Formeln!S15,IF(Formeln!M15="","",Formeln!O15)))</f>
        <v/>
      </c>
      <c r="W15" s="39" t="e">
        <f>IF(Tabelle1!H17="",Tabelle1!L17*1500,Tabelle1!H17*1500)</f>
        <v>#VALUE!</v>
      </c>
      <c r="X15" s="39" t="e">
        <f>IF(AA15+AB15&gt;1,(Tabelle1!H17+Tabelle1!L17)*1500,W15)</f>
        <v>#VALUE!</v>
      </c>
      <c r="Y15" s="41">
        <f>Tabelle1!N17-Tabelle1!O17-Tabelle1!P17</f>
        <v>0</v>
      </c>
      <c r="AA15" s="39">
        <f>IF(Tabelle1!H17="",0,1)</f>
        <v>0</v>
      </c>
      <c r="AB15" s="39">
        <f>IF(Tabelle1!L17="",0,1)</f>
        <v>0</v>
      </c>
      <c r="AD15" s="39" t="str">
        <f>IF(Formeln!AA15+Formeln!AB15=0,"leer",IF(Formeln!X15&gt;Y15,Y15,Formeln!X15))</f>
        <v>leer</v>
      </c>
    </row>
    <row r="16" spans="7:30" x14ac:dyDescent="0.35">
      <c r="G16" s="40">
        <f>IF(Tabelle1!J18&gt;Tabelle1!G18,Tabelle1!J18,Tabelle1!G18)</f>
        <v>0</v>
      </c>
      <c r="I16" s="39" t="str">
        <f>IF(ISBLANK(Tabelle1!F18),"",MONTH(Tabelle1!F18))</f>
        <v/>
      </c>
      <c r="J16" s="39" t="str">
        <f>IF(ISBLANK(Tabelle1!G18),"",MONTH(Tabelle1!G18))</f>
        <v/>
      </c>
      <c r="K16" s="39" t="e">
        <f t="shared" si="0"/>
        <v>#VALUE!</v>
      </c>
      <c r="M16" s="39" t="str">
        <f>IF(ISBLANK(Tabelle1!J18),"",MONTH(G16))</f>
        <v/>
      </c>
      <c r="N16" s="39" t="str">
        <f>IF(ISBLANK(Tabelle1!K18),"",MONTH(Tabelle1!K18))</f>
        <v/>
      </c>
      <c r="O16" s="39" t="e">
        <f t="shared" si="1"/>
        <v>#VALUE!</v>
      </c>
      <c r="Q16" s="39" t="str">
        <f>IF(ISBLANK(Tabelle1!J18),"",MONTH(Tabelle1!J18))</f>
        <v/>
      </c>
      <c r="R16" s="39" t="str">
        <f>IF(ISBLANK(Tabelle1!K18),"",MONTH(Tabelle1!K18))</f>
        <v/>
      </c>
      <c r="S16" s="39" t="e">
        <f t="shared" si="2"/>
        <v>#VALUE!</v>
      </c>
      <c r="U16" s="39" t="e">
        <f t="shared" si="3"/>
        <v>#VALUE!</v>
      </c>
      <c r="V16" s="39" t="str">
        <f>IF(Formeln!Q16="","",IF(OR(Tabelle1!F18="",MONTH(Tabelle1!J18)&gt;MONTH(Tabelle1!G18)),Formeln!S16,IF(Formeln!M16="","",Formeln!O16)))</f>
        <v/>
      </c>
      <c r="W16" s="39" t="e">
        <f>IF(Tabelle1!H18="",Tabelle1!L18*1500,Tabelle1!H18*1500)</f>
        <v>#VALUE!</v>
      </c>
      <c r="X16" s="39" t="e">
        <f>IF(AA16+AB16&gt;1,(Tabelle1!H18+Tabelle1!L18)*1500,W16)</f>
        <v>#VALUE!</v>
      </c>
      <c r="Y16" s="41">
        <f>Tabelle1!N18-Tabelle1!O18-Tabelle1!P18</f>
        <v>0</v>
      </c>
      <c r="AA16" s="39">
        <f>IF(Tabelle1!H18="",0,1)</f>
        <v>0</v>
      </c>
      <c r="AB16" s="39">
        <f>IF(Tabelle1!L18="",0,1)</f>
        <v>0</v>
      </c>
      <c r="AD16" s="39" t="str">
        <f>IF(Formeln!AA16+Formeln!AB16=0,"leer",IF(Formeln!X16&gt;Y16,Y16,Formeln!X16))</f>
        <v>leer</v>
      </c>
    </row>
    <row r="17" spans="7:30" x14ac:dyDescent="0.35">
      <c r="G17" s="40">
        <f>IF(Tabelle1!J19&gt;Tabelle1!G19,Tabelle1!J19,Tabelle1!G19)</f>
        <v>0</v>
      </c>
      <c r="I17" s="39" t="str">
        <f>IF(ISBLANK(Tabelle1!F19),"",MONTH(Tabelle1!F19))</f>
        <v/>
      </c>
      <c r="J17" s="39" t="str">
        <f>IF(ISBLANK(Tabelle1!G19),"",MONTH(Tabelle1!G19))</f>
        <v/>
      </c>
      <c r="K17" s="39" t="e">
        <f t="shared" si="0"/>
        <v>#VALUE!</v>
      </c>
      <c r="M17" s="39" t="str">
        <f>IF(ISBLANK(Tabelle1!J19),"",MONTH(G17))</f>
        <v/>
      </c>
      <c r="N17" s="39" t="str">
        <f>IF(ISBLANK(Tabelle1!K19),"",MONTH(Tabelle1!K19))</f>
        <v/>
      </c>
      <c r="O17" s="39" t="e">
        <f t="shared" si="1"/>
        <v>#VALUE!</v>
      </c>
      <c r="Q17" s="39" t="str">
        <f>IF(ISBLANK(Tabelle1!J19),"",MONTH(Tabelle1!J19))</f>
        <v/>
      </c>
      <c r="R17" s="39" t="str">
        <f>IF(ISBLANK(Tabelle1!K19),"",MONTH(Tabelle1!K19))</f>
        <v/>
      </c>
      <c r="S17" s="39" t="e">
        <f t="shared" si="2"/>
        <v>#VALUE!</v>
      </c>
      <c r="U17" s="39" t="e">
        <f t="shared" si="3"/>
        <v>#VALUE!</v>
      </c>
      <c r="V17" s="39" t="str">
        <f>IF(Formeln!Q17="","",IF(OR(Tabelle1!F19="",MONTH(Tabelle1!J19)&gt;MONTH(Tabelle1!G19)),Formeln!S17,IF(Formeln!M17="","",Formeln!O17)))</f>
        <v/>
      </c>
      <c r="W17" s="39" t="e">
        <f>IF(Tabelle1!H19="",Tabelle1!L19*1500,Tabelle1!H19*1500)</f>
        <v>#VALUE!</v>
      </c>
      <c r="X17" s="39" t="e">
        <f>IF(AA17+AB17&gt;1,(Tabelle1!H19+Tabelle1!L19)*1500,W17)</f>
        <v>#VALUE!</v>
      </c>
      <c r="Y17" s="41">
        <f>Tabelle1!N19-Tabelle1!O19-Tabelle1!P19</f>
        <v>0</v>
      </c>
      <c r="AA17" s="39">
        <f>IF(Tabelle1!H19="",0,1)</f>
        <v>0</v>
      </c>
      <c r="AB17" s="39">
        <f>IF(Tabelle1!L19="",0,1)</f>
        <v>0</v>
      </c>
      <c r="AD17" s="39" t="str">
        <f>IF(Formeln!AA17+Formeln!AB17=0,"leer",IF(Formeln!X17&gt;Y17,Y17,Formeln!X17))</f>
        <v>leer</v>
      </c>
    </row>
    <row r="18" spans="7:30" x14ac:dyDescent="0.35">
      <c r="G18" s="40">
        <f>IF(Tabelle1!J20&gt;Tabelle1!G20,Tabelle1!J20,Tabelle1!G20)</f>
        <v>0</v>
      </c>
      <c r="I18" s="39" t="str">
        <f>IF(ISBLANK(Tabelle1!F20),"",MONTH(Tabelle1!F20))</f>
        <v/>
      </c>
      <c r="J18" s="39" t="str">
        <f>IF(ISBLANK(Tabelle1!G20),"",MONTH(Tabelle1!G20))</f>
        <v/>
      </c>
      <c r="K18" s="39" t="e">
        <f t="shared" si="0"/>
        <v>#VALUE!</v>
      </c>
      <c r="M18" s="39" t="str">
        <f>IF(ISBLANK(Tabelle1!J20),"",MONTH(G18))</f>
        <v/>
      </c>
      <c r="N18" s="39" t="str">
        <f>IF(ISBLANK(Tabelle1!K20),"",MONTH(Tabelle1!K20))</f>
        <v/>
      </c>
      <c r="O18" s="39" t="e">
        <f t="shared" si="1"/>
        <v>#VALUE!</v>
      </c>
      <c r="Q18" s="39" t="str">
        <f>IF(ISBLANK(Tabelle1!J20),"",MONTH(Tabelle1!J20))</f>
        <v/>
      </c>
      <c r="R18" s="39" t="str">
        <f>IF(ISBLANK(Tabelle1!K20),"",MONTH(Tabelle1!K20))</f>
        <v/>
      </c>
      <c r="S18" s="39" t="e">
        <f t="shared" si="2"/>
        <v>#VALUE!</v>
      </c>
      <c r="U18" s="39" t="e">
        <f t="shared" si="3"/>
        <v>#VALUE!</v>
      </c>
      <c r="V18" s="39" t="str">
        <f>IF(Formeln!Q18="","",IF(OR(Tabelle1!F20="",MONTH(Tabelle1!J20)&gt;MONTH(Tabelle1!G20)),Formeln!S18,IF(Formeln!M18="","",Formeln!O18)))</f>
        <v/>
      </c>
      <c r="W18" s="39" t="e">
        <f>IF(Tabelle1!H20="",Tabelle1!L20*1500,Tabelle1!H20*1500)</f>
        <v>#VALUE!</v>
      </c>
      <c r="X18" s="39" t="e">
        <f>IF(AA18+AB18&gt;1,(Tabelle1!H20+Tabelle1!L20)*1500,W18)</f>
        <v>#VALUE!</v>
      </c>
      <c r="Y18" s="41">
        <f>Tabelle1!N20-Tabelle1!O20-Tabelle1!P20</f>
        <v>0</v>
      </c>
      <c r="AA18" s="39">
        <f>IF(Tabelle1!H20="",0,1)</f>
        <v>0</v>
      </c>
      <c r="AB18" s="39">
        <f>IF(Tabelle1!L20="",0,1)</f>
        <v>0</v>
      </c>
      <c r="AD18" s="39" t="str">
        <f>IF(Formeln!AA18+Formeln!AB18=0,"leer",IF(Formeln!X18&gt;Y18,Y18,Formeln!X18))</f>
        <v>leer</v>
      </c>
    </row>
    <row r="19" spans="7:30" x14ac:dyDescent="0.35">
      <c r="G19" s="40">
        <f>IF(Tabelle1!J21&gt;Tabelle1!G21,Tabelle1!J21,Tabelle1!G21)</f>
        <v>0</v>
      </c>
      <c r="H19" s="40"/>
      <c r="I19" s="39" t="str">
        <f>IF(ISBLANK(Tabelle1!F21),"",MONTH(Tabelle1!F21))</f>
        <v/>
      </c>
      <c r="J19" s="39" t="str">
        <f>IF(ISBLANK(Tabelle1!G21),"",MONTH(Tabelle1!G21))</f>
        <v/>
      </c>
      <c r="K19" s="39" t="e">
        <f t="shared" si="0"/>
        <v>#VALUE!</v>
      </c>
      <c r="M19" s="39" t="str">
        <f>IF(ISBLANK(Tabelle1!J21),"",MONTH(G19))</f>
        <v/>
      </c>
      <c r="N19" s="39" t="str">
        <f>IF(ISBLANK(Tabelle1!K21),"",MONTH(Tabelle1!K21))</f>
        <v/>
      </c>
      <c r="O19" s="39" t="e">
        <f t="shared" si="1"/>
        <v>#VALUE!</v>
      </c>
      <c r="Q19" s="39" t="str">
        <f>IF(ISBLANK(Tabelle1!J21),"",MONTH(Tabelle1!J21))</f>
        <v/>
      </c>
      <c r="R19" s="39" t="str">
        <f>IF(ISBLANK(Tabelle1!K21),"",MONTH(Tabelle1!K21))</f>
        <v/>
      </c>
      <c r="S19" s="39" t="e">
        <f t="shared" si="2"/>
        <v>#VALUE!</v>
      </c>
      <c r="U19" s="39" t="e">
        <f t="shared" si="3"/>
        <v>#VALUE!</v>
      </c>
      <c r="V19" s="39" t="str">
        <f>IF(Formeln!Q19="","",IF(OR(Tabelle1!F21="",MONTH(Tabelle1!J21)&gt;MONTH(Tabelle1!G21)),Formeln!S19,IF(Formeln!M19="","",Formeln!O19)))</f>
        <v/>
      </c>
      <c r="W19" s="39" t="e">
        <f>IF(Tabelle1!H21="",Tabelle1!L21*1500,Tabelle1!H21*1500)</f>
        <v>#VALUE!</v>
      </c>
      <c r="X19" s="39" t="e">
        <f>IF(AA19+AB19&gt;1,(Tabelle1!H21+Tabelle1!L21)*1500,W19)</f>
        <v>#VALUE!</v>
      </c>
      <c r="Y19" s="41">
        <f>Tabelle1!N21-Tabelle1!O21-Tabelle1!P21</f>
        <v>0</v>
      </c>
      <c r="AA19" s="39">
        <f>IF(Tabelle1!H21="",0,1)</f>
        <v>0</v>
      </c>
      <c r="AB19" s="39">
        <f>IF(Tabelle1!L21="",0,1)</f>
        <v>0</v>
      </c>
      <c r="AD19" s="39" t="str">
        <f>IF(Formeln!AA19+Formeln!AB19=0,"leer",IF(Formeln!X19&gt;Y19,Y19,Formeln!X19))</f>
        <v>leer</v>
      </c>
    </row>
    <row r="20" spans="7:30" x14ac:dyDescent="0.35">
      <c r="G20" s="40">
        <f>IF(Tabelle1!J22&gt;Tabelle1!G22,Tabelle1!J22,Tabelle1!G22)</f>
        <v>0</v>
      </c>
      <c r="I20" s="39" t="str">
        <f>IF(ISBLANK(Tabelle1!F22),"",MONTH(Tabelle1!F22))</f>
        <v/>
      </c>
      <c r="J20" s="39" t="str">
        <f>IF(ISBLANK(Tabelle1!G22),"",MONTH(Tabelle1!G22))</f>
        <v/>
      </c>
      <c r="K20" s="39" t="e">
        <f t="shared" si="0"/>
        <v>#VALUE!</v>
      </c>
      <c r="M20" s="39" t="str">
        <f>IF(ISBLANK(Tabelle1!J22),"",MONTH(G20))</f>
        <v/>
      </c>
      <c r="N20" s="39" t="str">
        <f>IF(ISBLANK(Tabelle1!K22),"",MONTH(Tabelle1!K22))</f>
        <v/>
      </c>
      <c r="O20" s="39" t="e">
        <f t="shared" si="1"/>
        <v>#VALUE!</v>
      </c>
      <c r="Q20" s="39" t="str">
        <f>IF(ISBLANK(Tabelle1!J22),"",MONTH(Tabelle1!J22))</f>
        <v/>
      </c>
      <c r="R20" s="39" t="str">
        <f>IF(ISBLANK(Tabelle1!K22),"",MONTH(Tabelle1!K22))</f>
        <v/>
      </c>
      <c r="S20" s="39" t="e">
        <f t="shared" si="2"/>
        <v>#VALUE!</v>
      </c>
      <c r="U20" s="39" t="e">
        <f>ABS(I20-Q20)</f>
        <v>#VALUE!</v>
      </c>
      <c r="V20" s="39" t="str">
        <f>IF(Formeln!Q20="","",IF(OR(Tabelle1!F22="",MONTH(Tabelle1!J22)&gt;MONTH(Tabelle1!G22)),Formeln!S20,IF(Formeln!M20="","",Formeln!O20)))</f>
        <v/>
      </c>
      <c r="W20" s="39" t="e">
        <f>IF(Tabelle1!H22="",Tabelle1!L22*1500,Tabelle1!H22*1500)</f>
        <v>#VALUE!</v>
      </c>
      <c r="X20" s="39" t="e">
        <f>IF(AA20+AB20&gt;1,(Tabelle1!H22+Tabelle1!L22)*1500,W20)</f>
        <v>#VALUE!</v>
      </c>
      <c r="Y20" s="41">
        <f>Tabelle1!N22-Tabelle1!O22-Tabelle1!P22</f>
        <v>0</v>
      </c>
      <c r="AA20" s="39">
        <f>IF(Tabelle1!H22="",0,1)</f>
        <v>0</v>
      </c>
      <c r="AB20" s="39">
        <f>IF(Tabelle1!L22="",0,1)</f>
        <v>0</v>
      </c>
      <c r="AD20" s="39" t="str">
        <f>IF(Formeln!AA20+Formeln!AB20=0,"leer",IF(Formeln!X20&gt;Y20,Y20,Formeln!X20))</f>
        <v>leer</v>
      </c>
    </row>
    <row r="21" spans="7:30" x14ac:dyDescent="0.35">
      <c r="G21" s="40">
        <f>IF(Tabelle1!J23&gt;Tabelle1!G23,Tabelle1!J23,Tabelle1!G23)</f>
        <v>0</v>
      </c>
      <c r="I21" s="39" t="str">
        <f>IF(ISBLANK(Tabelle1!F23),"",MONTH(Tabelle1!F23))</f>
        <v/>
      </c>
      <c r="J21" s="39" t="str">
        <f>IF(ISBLANK(Tabelle1!G23),"",MONTH(Tabelle1!G23))</f>
        <v/>
      </c>
      <c r="K21" s="39" t="e">
        <f t="shared" si="0"/>
        <v>#VALUE!</v>
      </c>
      <c r="M21" s="39" t="str">
        <f>IF(ISBLANK(Tabelle1!J23),"",MONTH(G21))</f>
        <v/>
      </c>
      <c r="N21" s="39" t="str">
        <f>IF(ISBLANK(Tabelle1!K23),"",MONTH(Tabelle1!K23))</f>
        <v/>
      </c>
      <c r="O21" s="39" t="e">
        <f t="shared" si="1"/>
        <v>#VALUE!</v>
      </c>
      <c r="Q21" s="39" t="str">
        <f>IF(ISBLANK(Tabelle1!J23),"",MONTH(Tabelle1!J23))</f>
        <v/>
      </c>
      <c r="R21" s="39" t="str">
        <f>IF(ISBLANK(Tabelle1!K23),"",MONTH(Tabelle1!K23))</f>
        <v/>
      </c>
      <c r="S21" s="39" t="e">
        <f t="shared" si="2"/>
        <v>#VALUE!</v>
      </c>
      <c r="U21" s="39" t="e">
        <f t="shared" si="3"/>
        <v>#VALUE!</v>
      </c>
      <c r="V21" s="39" t="str">
        <f>IF(Formeln!Q21="","",IF(OR(Tabelle1!F23="",MONTH(Tabelle1!J23)&gt;MONTH(Tabelle1!G23)),Formeln!S21,IF(Formeln!M21="","",Formeln!O21)))</f>
        <v/>
      </c>
      <c r="W21" s="39" t="e">
        <f>IF(Tabelle1!H23="",Tabelle1!L23*1500,Tabelle1!H23*1500)</f>
        <v>#VALUE!</v>
      </c>
      <c r="X21" s="39" t="e">
        <f>IF(AA21+AB21&gt;1,(Tabelle1!H23+Tabelle1!L23)*1500,W21)</f>
        <v>#VALUE!</v>
      </c>
      <c r="Y21" s="41">
        <f>Tabelle1!N23-Tabelle1!O23-Tabelle1!P23</f>
        <v>0</v>
      </c>
      <c r="AA21" s="39">
        <f>IF(Tabelle1!H23="",0,1)</f>
        <v>0</v>
      </c>
      <c r="AB21" s="39">
        <f>IF(Tabelle1!L23="",0,1)</f>
        <v>0</v>
      </c>
      <c r="AD21" s="39" t="str">
        <f>IF(Formeln!AA21+Formeln!AB21=0,"leer",IF(Formeln!X21&gt;Y21,Y21,Formeln!X21))</f>
        <v>leer</v>
      </c>
    </row>
    <row r="22" spans="7:30" x14ac:dyDescent="0.35">
      <c r="G22" s="40">
        <f>IF(Tabelle1!J24&gt;Tabelle1!G24,Tabelle1!J24,Tabelle1!G24)</f>
        <v>0</v>
      </c>
      <c r="I22" s="39" t="str">
        <f>IF(ISBLANK(Tabelle1!F24),"",MONTH(Tabelle1!F24))</f>
        <v/>
      </c>
      <c r="J22" s="39" t="str">
        <f>IF(ISBLANK(Tabelle1!G24),"",MONTH(Tabelle1!G24))</f>
        <v/>
      </c>
      <c r="K22" s="39" t="e">
        <f t="shared" si="0"/>
        <v>#VALUE!</v>
      </c>
      <c r="M22" s="39" t="str">
        <f>IF(ISBLANK(Tabelle1!J24),"",MONTH(G22))</f>
        <v/>
      </c>
      <c r="N22" s="39" t="str">
        <f>IF(ISBLANK(Tabelle1!K24),"",MONTH(Tabelle1!K24))</f>
        <v/>
      </c>
      <c r="O22" s="39" t="e">
        <f t="shared" si="1"/>
        <v>#VALUE!</v>
      </c>
      <c r="Q22" s="39" t="str">
        <f>IF(ISBLANK(Tabelle1!J24),"",MONTH(Tabelle1!J24))</f>
        <v/>
      </c>
      <c r="R22" s="39" t="str">
        <f>IF(ISBLANK(Tabelle1!K24),"",MONTH(Tabelle1!K24))</f>
        <v/>
      </c>
      <c r="S22" s="39" t="e">
        <f t="shared" si="2"/>
        <v>#VALUE!</v>
      </c>
      <c r="U22" s="39" t="e">
        <f t="shared" si="3"/>
        <v>#VALUE!</v>
      </c>
      <c r="V22" s="39" t="str">
        <f>IF(Formeln!Q22="","",IF(OR(Tabelle1!F24="",MONTH(Tabelle1!J24)&gt;MONTH(Tabelle1!G24)),Formeln!S22,IF(Formeln!M22="","",Formeln!O22)))</f>
        <v/>
      </c>
      <c r="W22" s="39" t="e">
        <f>IF(Tabelle1!H24="",Tabelle1!L24*1500,Tabelle1!H24*1500)</f>
        <v>#VALUE!</v>
      </c>
      <c r="X22" s="39" t="e">
        <f>IF(AA22+AB22&gt;1,(Tabelle1!H24+Tabelle1!L24)*1500,W22)</f>
        <v>#VALUE!</v>
      </c>
      <c r="Y22" s="41">
        <f>Tabelle1!N24-Tabelle1!O24-Tabelle1!P24</f>
        <v>0</v>
      </c>
      <c r="AA22" s="39">
        <f>IF(Tabelle1!H24="",0,1)</f>
        <v>0</v>
      </c>
      <c r="AB22" s="39">
        <f>IF(Tabelle1!L24="",0,1)</f>
        <v>0</v>
      </c>
      <c r="AD22" s="39" t="str">
        <f>IF(Formeln!AA22+Formeln!AB22=0,"leer",IF(Formeln!X22&gt;Y22,Y22,Formeln!X22))</f>
        <v>leer</v>
      </c>
    </row>
    <row r="23" spans="7:30" x14ac:dyDescent="0.35">
      <c r="G23" s="40">
        <f>IF(Tabelle1!J25&gt;Tabelle1!G25,Tabelle1!J25,Tabelle1!G25)</f>
        <v>0</v>
      </c>
      <c r="I23" s="39" t="str">
        <f>IF(ISBLANK(Tabelle1!F25),"",MONTH(Tabelle1!F25))</f>
        <v/>
      </c>
      <c r="J23" s="39" t="str">
        <f>IF(ISBLANK(Tabelle1!G25),"",MONTH(Tabelle1!G25))</f>
        <v/>
      </c>
      <c r="K23" s="39" t="e">
        <f t="shared" si="0"/>
        <v>#VALUE!</v>
      </c>
      <c r="M23" s="39" t="str">
        <f>IF(ISBLANK(Tabelle1!J25),"",MONTH(G23))</f>
        <v/>
      </c>
      <c r="N23" s="39" t="str">
        <f>IF(ISBLANK(Tabelle1!K25),"",MONTH(Tabelle1!K25))</f>
        <v/>
      </c>
      <c r="O23" s="39" t="e">
        <f t="shared" si="1"/>
        <v>#VALUE!</v>
      </c>
      <c r="Q23" s="39" t="str">
        <f>IF(ISBLANK(Tabelle1!J25),"",MONTH(Tabelle1!J25))</f>
        <v/>
      </c>
      <c r="R23" s="39" t="str">
        <f>IF(ISBLANK(Tabelle1!K25),"",MONTH(Tabelle1!K25))</f>
        <v/>
      </c>
      <c r="S23" s="39" t="e">
        <f t="shared" si="2"/>
        <v>#VALUE!</v>
      </c>
      <c r="U23" s="39" t="e">
        <f t="shared" si="3"/>
        <v>#VALUE!</v>
      </c>
      <c r="V23" s="39" t="str">
        <f>IF(Formeln!Q23="","",IF(OR(Tabelle1!F25="",MONTH(Tabelle1!J25)&gt;MONTH(Tabelle1!G25)),Formeln!S23,IF(Formeln!M23="","",Formeln!O23)))</f>
        <v/>
      </c>
      <c r="W23" s="39" t="e">
        <f>IF(Tabelle1!H25="",Tabelle1!L25*1500,Tabelle1!H25*1500)</f>
        <v>#VALUE!</v>
      </c>
      <c r="X23" s="39" t="e">
        <f>IF(AA23+AB23&gt;1,(Tabelle1!H25+Tabelle1!L25)*1500,W23)</f>
        <v>#VALUE!</v>
      </c>
      <c r="Y23" s="41">
        <f>Tabelle1!N25-Tabelle1!O25-Tabelle1!P25</f>
        <v>0</v>
      </c>
      <c r="AA23" s="39">
        <f>IF(Tabelle1!H25="",0,1)</f>
        <v>0</v>
      </c>
      <c r="AB23" s="39">
        <f>IF(Tabelle1!L25="",0,1)</f>
        <v>0</v>
      </c>
      <c r="AD23" s="39" t="str">
        <f>IF(Formeln!AA23+Formeln!AB23=0,"leer",IF(Formeln!X23&gt;Y23,Y23,Formeln!X23))</f>
        <v>leer</v>
      </c>
    </row>
    <row r="24" spans="7:30" x14ac:dyDescent="0.35">
      <c r="G24" s="40">
        <f>IF(Tabelle1!J26&gt;Tabelle1!G26,Tabelle1!J26,Tabelle1!G26)</f>
        <v>0</v>
      </c>
      <c r="I24" s="39" t="str">
        <f>IF(ISBLANK(Tabelle1!F26),"",MONTH(Tabelle1!F26))</f>
        <v/>
      </c>
      <c r="J24" s="39" t="str">
        <f>IF(ISBLANK(Tabelle1!G26),"",MONTH(Tabelle1!G26))</f>
        <v/>
      </c>
      <c r="K24" s="39" t="e">
        <f t="shared" si="0"/>
        <v>#VALUE!</v>
      </c>
      <c r="M24" s="39" t="str">
        <f>IF(ISBLANK(Tabelle1!J26),"",MONTH(G24))</f>
        <v/>
      </c>
      <c r="N24" s="39" t="str">
        <f>IF(ISBLANK(Tabelle1!K26),"",MONTH(Tabelle1!K26))</f>
        <v/>
      </c>
      <c r="O24" s="39" t="e">
        <f t="shared" si="1"/>
        <v>#VALUE!</v>
      </c>
      <c r="Q24" s="39" t="str">
        <f>IF(ISBLANK(Tabelle1!J26),"",MONTH(Tabelle1!J26))</f>
        <v/>
      </c>
      <c r="R24" s="39" t="str">
        <f>IF(ISBLANK(Tabelle1!K26),"",MONTH(Tabelle1!K26))</f>
        <v/>
      </c>
      <c r="S24" s="39" t="e">
        <f t="shared" si="2"/>
        <v>#VALUE!</v>
      </c>
      <c r="U24" s="39" t="e">
        <f t="shared" si="3"/>
        <v>#VALUE!</v>
      </c>
      <c r="V24" s="39" t="str">
        <f>IF(Formeln!Q24="","",IF(OR(Tabelle1!F26="",MONTH(Tabelle1!J26)&gt;MONTH(Tabelle1!G26)),Formeln!S24,IF(Formeln!M24="","",Formeln!O24)))</f>
        <v/>
      </c>
      <c r="W24" s="39" t="e">
        <f>IF(Tabelle1!H26="",Tabelle1!L26*1500,Tabelle1!H26*1500)</f>
        <v>#VALUE!</v>
      </c>
      <c r="X24" s="39" t="e">
        <f>IF(AA24+AB24&gt;1,(Tabelle1!H26+Tabelle1!L26)*1500,W24)</f>
        <v>#VALUE!</v>
      </c>
      <c r="Y24" s="41">
        <f>Tabelle1!N26-Tabelle1!O26-Tabelle1!P26</f>
        <v>0</v>
      </c>
      <c r="AA24" s="39">
        <f>IF(Tabelle1!H26="",0,1)</f>
        <v>0</v>
      </c>
      <c r="AB24" s="39">
        <f>IF(Tabelle1!L26="",0,1)</f>
        <v>0</v>
      </c>
      <c r="AD24" s="39" t="str">
        <f>IF(Formeln!AA24+Formeln!AB24=0,"leer",IF(Formeln!X24&gt;Y24,Y24,Formeln!X24))</f>
        <v>leer</v>
      </c>
    </row>
    <row r="25" spans="7:30" x14ac:dyDescent="0.35">
      <c r="G25" s="40">
        <f>IF(Tabelle1!J27&gt;Tabelle1!G27,Tabelle1!J27,Tabelle1!G27)</f>
        <v>0</v>
      </c>
      <c r="I25" s="39" t="str">
        <f>IF(ISBLANK(Tabelle1!F27),"",MONTH(Tabelle1!F27))</f>
        <v/>
      </c>
      <c r="J25" s="39" t="str">
        <f>IF(ISBLANK(Tabelle1!G27),"",MONTH(Tabelle1!G27))</f>
        <v/>
      </c>
      <c r="K25" s="39" t="e">
        <f t="shared" si="0"/>
        <v>#VALUE!</v>
      </c>
      <c r="M25" s="39" t="str">
        <f>IF(ISBLANK(Tabelle1!J27),"",MONTH(G25))</f>
        <v/>
      </c>
      <c r="N25" s="39" t="str">
        <f>IF(ISBLANK(Tabelle1!K27),"",MONTH(Tabelle1!K27))</f>
        <v/>
      </c>
      <c r="O25" s="39" t="e">
        <f t="shared" si="1"/>
        <v>#VALUE!</v>
      </c>
      <c r="Q25" s="39" t="str">
        <f>IF(ISBLANK(Tabelle1!J27),"",MONTH(Tabelle1!J27))</f>
        <v/>
      </c>
      <c r="R25" s="39" t="str">
        <f>IF(ISBLANK(Tabelle1!K27),"",MONTH(Tabelle1!K27))</f>
        <v/>
      </c>
      <c r="S25" s="39" t="e">
        <f t="shared" si="2"/>
        <v>#VALUE!</v>
      </c>
      <c r="U25" s="39" t="e">
        <f t="shared" si="3"/>
        <v>#VALUE!</v>
      </c>
      <c r="V25" s="39" t="str">
        <f>IF(Formeln!Q25="","",IF(OR(Tabelle1!F27="",MONTH(Tabelle1!J27)&gt;MONTH(Tabelle1!G27)),Formeln!S25,IF(Formeln!M25="","",Formeln!O25)))</f>
        <v/>
      </c>
      <c r="W25" s="39" t="e">
        <f>IF(Tabelle1!H27="",Tabelle1!L27*1500,Tabelle1!H27*1500)</f>
        <v>#VALUE!</v>
      </c>
      <c r="X25" s="39" t="e">
        <f>IF(AA25+AB25&gt;1,(Tabelle1!H27+Tabelle1!L27)*1500,W25)</f>
        <v>#VALUE!</v>
      </c>
      <c r="Y25" s="41">
        <f>Tabelle1!N27-Tabelle1!O27-Tabelle1!P27</f>
        <v>0</v>
      </c>
      <c r="AA25" s="39">
        <f>IF(Tabelle1!H27="",0,1)</f>
        <v>0</v>
      </c>
      <c r="AB25" s="39">
        <f>IF(Tabelle1!L27="",0,1)</f>
        <v>0</v>
      </c>
      <c r="AD25" s="39" t="str">
        <f>IF(Formeln!AA25+Formeln!AB25=0,"leer",IF(Formeln!X25&gt;Y25,Y25,Formeln!X25))</f>
        <v>leer</v>
      </c>
    </row>
    <row r="26" spans="7:30" x14ac:dyDescent="0.35">
      <c r="G26" s="40">
        <f>IF(Tabelle1!J28&gt;Tabelle1!G28,Tabelle1!J28,Tabelle1!G28)</f>
        <v>0</v>
      </c>
      <c r="I26" s="39" t="str">
        <f>IF(ISBLANK(Tabelle1!F28),"",MONTH(Tabelle1!F28))</f>
        <v/>
      </c>
      <c r="J26" s="39" t="str">
        <f>IF(ISBLANK(Tabelle1!G28),"",MONTH(Tabelle1!G28))</f>
        <v/>
      </c>
      <c r="K26" s="39" t="e">
        <f t="shared" si="0"/>
        <v>#VALUE!</v>
      </c>
      <c r="M26" s="39" t="str">
        <f>IF(ISBLANK(Tabelle1!J28),"",MONTH(G26))</f>
        <v/>
      </c>
      <c r="N26" s="39" t="str">
        <f>IF(ISBLANK(Tabelle1!K28),"",MONTH(Tabelle1!K28))</f>
        <v/>
      </c>
      <c r="O26" s="39" t="e">
        <f t="shared" si="1"/>
        <v>#VALUE!</v>
      </c>
      <c r="Q26" s="39" t="str">
        <f>IF(ISBLANK(Tabelle1!J28),"",MONTH(Tabelle1!J28))</f>
        <v/>
      </c>
      <c r="R26" s="39" t="str">
        <f>IF(ISBLANK(Tabelle1!K28),"",MONTH(Tabelle1!K28))</f>
        <v/>
      </c>
      <c r="S26" s="39" t="e">
        <f t="shared" si="2"/>
        <v>#VALUE!</v>
      </c>
      <c r="U26" s="39" t="e">
        <f t="shared" si="3"/>
        <v>#VALUE!</v>
      </c>
      <c r="V26" s="39" t="str">
        <f>IF(Formeln!Q26="","",IF(OR(Tabelle1!F28="",MONTH(Tabelle1!J28)&gt;MONTH(Tabelle1!G28)),Formeln!S26,IF(Formeln!M26="","",Formeln!O26)))</f>
        <v/>
      </c>
      <c r="W26" s="39" t="e">
        <f>IF(Tabelle1!H28="",Tabelle1!L28*1500,Tabelle1!H28*1500)</f>
        <v>#VALUE!</v>
      </c>
      <c r="X26" s="39" t="e">
        <f>IF(AA26+AB26&gt;1,(Tabelle1!H28+Tabelle1!L28)*1500,W26)</f>
        <v>#VALUE!</v>
      </c>
      <c r="Y26" s="41">
        <f>Tabelle1!N28-Tabelle1!O28-Tabelle1!P28</f>
        <v>0</v>
      </c>
      <c r="AA26" s="39">
        <f>IF(Tabelle1!H28="",0,1)</f>
        <v>0</v>
      </c>
      <c r="AB26" s="39">
        <f>IF(Tabelle1!L28="",0,1)</f>
        <v>0</v>
      </c>
      <c r="AD26" s="39" t="str">
        <f>IF(Formeln!AA26+Formeln!AB26=0,"leer",IF(Formeln!X26&gt;Y26,Y26,Formeln!X26))</f>
        <v>leer</v>
      </c>
    </row>
    <row r="27" spans="7:30" x14ac:dyDescent="0.35">
      <c r="G27" s="40">
        <f>IF(Tabelle1!J29&gt;Tabelle1!G29,Tabelle1!J29,Tabelle1!G29)</f>
        <v>0</v>
      </c>
      <c r="I27" s="39" t="str">
        <f>IF(ISBLANK(Tabelle1!F29),"",MONTH(Tabelle1!F29))</f>
        <v/>
      </c>
      <c r="J27" s="39" t="str">
        <f>IF(ISBLANK(Tabelle1!G29),"",MONTH(Tabelle1!G29))</f>
        <v/>
      </c>
      <c r="K27" s="39" t="e">
        <f t="shared" si="0"/>
        <v>#VALUE!</v>
      </c>
      <c r="M27" s="39" t="str">
        <f>IF(ISBLANK(Tabelle1!J29),"",MONTH(G27))</f>
        <v/>
      </c>
      <c r="N27" s="39" t="str">
        <f>IF(ISBLANK(Tabelle1!K29),"",MONTH(Tabelle1!K29))</f>
        <v/>
      </c>
      <c r="O27" s="39" t="e">
        <f t="shared" si="1"/>
        <v>#VALUE!</v>
      </c>
      <c r="Q27" s="39" t="str">
        <f>IF(ISBLANK(Tabelle1!J29),"",MONTH(Tabelle1!J29))</f>
        <v/>
      </c>
      <c r="R27" s="39" t="str">
        <f>IF(ISBLANK(Tabelle1!K29),"",MONTH(Tabelle1!K29))</f>
        <v/>
      </c>
      <c r="S27" s="39" t="e">
        <f t="shared" si="2"/>
        <v>#VALUE!</v>
      </c>
      <c r="U27" s="39" t="e">
        <f t="shared" si="3"/>
        <v>#VALUE!</v>
      </c>
      <c r="V27" s="39" t="str">
        <f>IF(Formeln!Q27="","",IF(OR(Tabelle1!F29="",MONTH(Tabelle1!J29)&gt;MONTH(Tabelle1!G29)),Formeln!S27,IF(Formeln!M27="","",Formeln!O27)))</f>
        <v/>
      </c>
      <c r="W27" s="39" t="e">
        <f>IF(Tabelle1!H29="",Tabelle1!L29*1500,Tabelle1!H29*1500)</f>
        <v>#VALUE!</v>
      </c>
      <c r="X27" s="39" t="e">
        <f>IF(AA27+AB27&gt;1,(Tabelle1!H29+Tabelle1!L29)*1500,W27)</f>
        <v>#VALUE!</v>
      </c>
      <c r="Y27" s="41">
        <f>Tabelle1!N29-Tabelle1!O29-Tabelle1!P29</f>
        <v>0</v>
      </c>
      <c r="AA27" s="39">
        <f>IF(Tabelle1!H29="",0,1)</f>
        <v>0</v>
      </c>
      <c r="AB27" s="39">
        <f>IF(Tabelle1!L29="",0,1)</f>
        <v>0</v>
      </c>
      <c r="AD27" s="39" t="str">
        <f>IF(Formeln!AA27+Formeln!AB27=0,"leer",IF(Formeln!X27&gt;Y27,Y27,Formeln!X27))</f>
        <v>leer</v>
      </c>
    </row>
    <row r="28" spans="7:30" x14ac:dyDescent="0.35">
      <c r="G28" s="40">
        <f>IF(Tabelle1!J30&gt;Tabelle1!G30,Tabelle1!J30,Tabelle1!G30)</f>
        <v>0</v>
      </c>
      <c r="I28" s="39" t="str">
        <f>IF(ISBLANK(Tabelle1!F30),"",MONTH(Tabelle1!F30))</f>
        <v/>
      </c>
      <c r="J28" s="39" t="str">
        <f>IF(ISBLANK(Tabelle1!G30),"",MONTH(Tabelle1!G30))</f>
        <v/>
      </c>
      <c r="K28" s="39" t="e">
        <f t="shared" si="0"/>
        <v>#VALUE!</v>
      </c>
      <c r="M28" s="39" t="str">
        <f>IF(ISBLANK(Tabelle1!J30),"",MONTH(G28))</f>
        <v/>
      </c>
      <c r="N28" s="39" t="str">
        <f>IF(ISBLANK(Tabelle1!K30),"",MONTH(Tabelle1!K30))</f>
        <v/>
      </c>
      <c r="O28" s="39" t="e">
        <f t="shared" si="1"/>
        <v>#VALUE!</v>
      </c>
      <c r="Q28" s="39" t="str">
        <f>IF(ISBLANK(Tabelle1!J30),"",MONTH(Tabelle1!J30))</f>
        <v/>
      </c>
      <c r="R28" s="39" t="str">
        <f>IF(ISBLANK(Tabelle1!K30),"",MONTH(Tabelle1!K30))</f>
        <v/>
      </c>
      <c r="S28" s="39" t="e">
        <f t="shared" si="2"/>
        <v>#VALUE!</v>
      </c>
      <c r="U28" s="39" t="e">
        <f t="shared" si="3"/>
        <v>#VALUE!</v>
      </c>
      <c r="V28" s="39" t="str">
        <f>IF(Formeln!Q28="","",IF(OR(Tabelle1!F30="",MONTH(Tabelle1!J30)&gt;MONTH(Tabelle1!G30)),Formeln!S28,IF(Formeln!M28="","",Formeln!O28)))</f>
        <v/>
      </c>
      <c r="W28" s="39" t="e">
        <f>IF(Tabelle1!H30="",Tabelle1!L30*1500,Tabelle1!H30*1500)</f>
        <v>#VALUE!</v>
      </c>
      <c r="X28" s="39" t="e">
        <f>IF(AA28+AB28&gt;1,(Tabelle1!H30+Tabelle1!L30)*1500,W28)</f>
        <v>#VALUE!</v>
      </c>
      <c r="Y28" s="41">
        <f>Tabelle1!N30-Tabelle1!O30-Tabelle1!P30</f>
        <v>0</v>
      </c>
      <c r="AA28" s="39">
        <f>IF(Tabelle1!H30="",0,1)</f>
        <v>0</v>
      </c>
      <c r="AB28" s="39">
        <f>IF(Tabelle1!L30="",0,1)</f>
        <v>0</v>
      </c>
      <c r="AD28" s="39" t="str">
        <f>IF(Formeln!AA28+Formeln!AB28=0,"leer",IF(Formeln!X28&gt;Y28,Y28,Formeln!X28))</f>
        <v>leer</v>
      </c>
    </row>
    <row r="29" spans="7:30" x14ac:dyDescent="0.35">
      <c r="G29" s="40">
        <f>IF(Tabelle1!J31&gt;Tabelle1!G31,Tabelle1!J31,Tabelle1!G31)</f>
        <v>0</v>
      </c>
      <c r="I29" s="39" t="str">
        <f>IF(ISBLANK(Tabelle1!F31),"",MONTH(Tabelle1!F31))</f>
        <v/>
      </c>
      <c r="J29" s="39" t="str">
        <f>IF(ISBLANK(Tabelle1!G31),"",MONTH(Tabelle1!G31))</f>
        <v/>
      </c>
      <c r="K29" s="39" t="e">
        <f t="shared" si="0"/>
        <v>#VALUE!</v>
      </c>
      <c r="M29" s="39" t="str">
        <f>IF(ISBLANK(Tabelle1!J31),"",MONTH(G29))</f>
        <v/>
      </c>
      <c r="N29" s="39" t="str">
        <f>IF(ISBLANK(Tabelle1!K31),"",MONTH(Tabelle1!K31))</f>
        <v/>
      </c>
      <c r="O29" s="39" t="e">
        <f t="shared" si="1"/>
        <v>#VALUE!</v>
      </c>
      <c r="Q29" s="39" t="str">
        <f>IF(ISBLANK(Tabelle1!J31),"",MONTH(Tabelle1!J31))</f>
        <v/>
      </c>
      <c r="R29" s="39" t="str">
        <f>IF(ISBLANK(Tabelle1!K31),"",MONTH(Tabelle1!K31))</f>
        <v/>
      </c>
      <c r="S29" s="39" t="e">
        <f t="shared" si="2"/>
        <v>#VALUE!</v>
      </c>
      <c r="U29" s="39" t="e">
        <f t="shared" si="3"/>
        <v>#VALUE!</v>
      </c>
      <c r="V29" s="39" t="str">
        <f>IF(Formeln!Q29="","",IF(OR(Tabelle1!F31="",MONTH(Tabelle1!J31)&gt;MONTH(Tabelle1!G31)),Formeln!S29,IF(Formeln!M29="","",Formeln!O29)))</f>
        <v/>
      </c>
      <c r="W29" s="39" t="e">
        <f>IF(Tabelle1!H31="",Tabelle1!L31*1500,Tabelle1!H31*1500)</f>
        <v>#VALUE!</v>
      </c>
      <c r="X29" s="39" t="e">
        <f>IF(AA29+AB29&gt;1,(Tabelle1!H31+Tabelle1!L31)*1500,W29)</f>
        <v>#VALUE!</v>
      </c>
      <c r="Y29" s="41">
        <f>Tabelle1!N31-Tabelle1!O31-Tabelle1!P31</f>
        <v>0</v>
      </c>
      <c r="AA29" s="39">
        <f>IF(Tabelle1!H31="",0,1)</f>
        <v>0</v>
      </c>
      <c r="AB29" s="39">
        <f>IF(Tabelle1!L31="",0,1)</f>
        <v>0</v>
      </c>
      <c r="AD29" s="39" t="str">
        <f>IF(Formeln!AA29+Formeln!AB29=0,"leer",IF(Formeln!X29&gt;Y29,Y29,Formeln!X29))</f>
        <v>leer</v>
      </c>
    </row>
    <row r="30" spans="7:30" x14ac:dyDescent="0.35">
      <c r="G30" s="40">
        <f>IF(Tabelle1!J32&gt;Tabelle1!G32,Tabelle1!J32,Tabelle1!G32)</f>
        <v>0</v>
      </c>
      <c r="I30" s="39" t="str">
        <f>IF(ISBLANK(Tabelle1!F32),"",MONTH(Tabelle1!F32))</f>
        <v/>
      </c>
      <c r="J30" s="39" t="str">
        <f>IF(ISBLANK(Tabelle1!G32),"",MONTH(Tabelle1!G32))</f>
        <v/>
      </c>
      <c r="K30" s="39" t="e">
        <f t="shared" si="0"/>
        <v>#VALUE!</v>
      </c>
      <c r="M30" s="39" t="str">
        <f>IF(ISBLANK(Tabelle1!J32),"",MONTH(G30))</f>
        <v/>
      </c>
      <c r="N30" s="39" t="str">
        <f>IF(ISBLANK(Tabelle1!K32),"",MONTH(Tabelle1!K32))</f>
        <v/>
      </c>
      <c r="O30" s="39" t="e">
        <f t="shared" si="1"/>
        <v>#VALUE!</v>
      </c>
      <c r="Q30" s="39" t="str">
        <f>IF(ISBLANK(Tabelle1!J32),"",MONTH(Tabelle1!J32))</f>
        <v/>
      </c>
      <c r="R30" s="39" t="str">
        <f>IF(ISBLANK(Tabelle1!K32),"",MONTH(Tabelle1!K32))</f>
        <v/>
      </c>
      <c r="S30" s="39" t="e">
        <f t="shared" si="2"/>
        <v>#VALUE!</v>
      </c>
      <c r="U30" s="39" t="e">
        <f t="shared" si="3"/>
        <v>#VALUE!</v>
      </c>
      <c r="V30" s="39" t="str">
        <f>IF(Formeln!Q30="","",IF(OR(Tabelle1!F32="",MONTH(Tabelle1!J32)&gt;MONTH(Tabelle1!G32)),Formeln!S30,IF(Formeln!M30="","",Formeln!O30)))</f>
        <v/>
      </c>
      <c r="W30" s="39" t="e">
        <f>IF(Tabelle1!H32="",Tabelle1!L32*1500,Tabelle1!H32*1500)</f>
        <v>#VALUE!</v>
      </c>
      <c r="X30" s="39" t="e">
        <f>IF(AA30+AB30&gt;1,(Tabelle1!H32+Tabelle1!L32)*1500,W30)</f>
        <v>#VALUE!</v>
      </c>
      <c r="Y30" s="41">
        <f>Tabelle1!N32-Tabelle1!O32-Tabelle1!P32</f>
        <v>0</v>
      </c>
      <c r="AA30" s="39">
        <f>IF(Tabelle1!H32="",0,1)</f>
        <v>0</v>
      </c>
      <c r="AB30" s="39">
        <f>IF(Tabelle1!L32="",0,1)</f>
        <v>0</v>
      </c>
      <c r="AD30" s="39" t="str">
        <f>IF(Formeln!AA30+Formeln!AB30=0,"leer",IF(Formeln!X30&gt;Y30,Y30,Formeln!X30))</f>
        <v>leer</v>
      </c>
    </row>
    <row r="31" spans="7:30" x14ac:dyDescent="0.35">
      <c r="G31" s="40">
        <f>IF(Tabelle1!J33&gt;Tabelle1!G33,Tabelle1!J33,Tabelle1!G33)</f>
        <v>0</v>
      </c>
      <c r="I31" s="39" t="str">
        <f>IF(ISBLANK(Tabelle1!F33),"",MONTH(Tabelle1!F33))</f>
        <v/>
      </c>
      <c r="J31" s="39" t="str">
        <f>IF(ISBLANK(Tabelle1!G33),"",MONTH(Tabelle1!G33))</f>
        <v/>
      </c>
      <c r="K31" s="39" t="e">
        <f t="shared" si="0"/>
        <v>#VALUE!</v>
      </c>
      <c r="M31" s="39" t="str">
        <f>IF(ISBLANK(Tabelle1!J33),"",MONTH(G31))</f>
        <v/>
      </c>
      <c r="N31" s="39" t="str">
        <f>IF(ISBLANK(Tabelle1!K33),"",MONTH(Tabelle1!K33))</f>
        <v/>
      </c>
      <c r="O31" s="39" t="e">
        <f t="shared" si="1"/>
        <v>#VALUE!</v>
      </c>
      <c r="Q31" s="39" t="str">
        <f>IF(ISBLANK(Tabelle1!J33),"",MONTH(Tabelle1!J33))</f>
        <v/>
      </c>
      <c r="R31" s="39" t="str">
        <f>IF(ISBLANK(Tabelle1!K33),"",MONTH(Tabelle1!K33))</f>
        <v/>
      </c>
      <c r="S31" s="39" t="e">
        <f t="shared" si="2"/>
        <v>#VALUE!</v>
      </c>
      <c r="U31" s="39" t="e">
        <f t="shared" si="3"/>
        <v>#VALUE!</v>
      </c>
      <c r="V31" s="39" t="str">
        <f>IF(Formeln!Q31="","",IF(OR(Tabelle1!F33="",MONTH(Tabelle1!J33)&gt;MONTH(Tabelle1!G33)),Formeln!S31,IF(Formeln!M31="","",Formeln!O31)))</f>
        <v/>
      </c>
      <c r="W31" s="39" t="e">
        <f>IF(Tabelle1!H33="",Tabelle1!L33*1500,Tabelle1!H33*1500)</f>
        <v>#VALUE!</v>
      </c>
      <c r="X31" s="39" t="e">
        <f>IF(AA31+AB31&gt;1,(Tabelle1!H33+Tabelle1!L33)*1500,W31)</f>
        <v>#VALUE!</v>
      </c>
      <c r="Y31" s="41">
        <f>Tabelle1!N33-Tabelle1!O33-Tabelle1!P33</f>
        <v>0</v>
      </c>
      <c r="AA31" s="39">
        <f>IF(Tabelle1!H33="",0,1)</f>
        <v>0</v>
      </c>
      <c r="AB31" s="39">
        <f>IF(Tabelle1!L33="",0,1)</f>
        <v>0</v>
      </c>
      <c r="AD31" s="39" t="str">
        <f>IF(Formeln!AA31+Formeln!AB31=0,"leer",IF(Formeln!X31&gt;Y31,Y31,Formeln!X31))</f>
        <v>leer</v>
      </c>
    </row>
    <row r="32" spans="7:30" x14ac:dyDescent="0.35">
      <c r="G32" s="40">
        <f>IF(Tabelle1!J34&gt;Tabelle1!G34,Tabelle1!J34,Tabelle1!G34)</f>
        <v>0</v>
      </c>
      <c r="I32" s="39" t="str">
        <f>IF(ISBLANK(Tabelle1!F34),"",MONTH(Tabelle1!F34))</f>
        <v/>
      </c>
      <c r="J32" s="39" t="str">
        <f>IF(ISBLANK(Tabelle1!G34),"",MONTH(Tabelle1!G34))</f>
        <v/>
      </c>
      <c r="K32" s="39" t="e">
        <f t="shared" si="0"/>
        <v>#VALUE!</v>
      </c>
      <c r="M32" s="39" t="str">
        <f>IF(ISBLANK(Tabelle1!J34),"",MONTH(G32))</f>
        <v/>
      </c>
      <c r="N32" s="39" t="str">
        <f>IF(ISBLANK(Tabelle1!K34),"",MONTH(Tabelle1!K34))</f>
        <v/>
      </c>
      <c r="O32" s="39" t="e">
        <f t="shared" si="1"/>
        <v>#VALUE!</v>
      </c>
      <c r="Q32" s="39" t="str">
        <f>IF(ISBLANK(Tabelle1!J34),"",MONTH(Tabelle1!J34))</f>
        <v/>
      </c>
      <c r="R32" s="39" t="str">
        <f>IF(ISBLANK(Tabelle1!K34),"",MONTH(Tabelle1!K34))</f>
        <v/>
      </c>
      <c r="S32" s="39" t="e">
        <f t="shared" si="2"/>
        <v>#VALUE!</v>
      </c>
      <c r="U32" s="39" t="e">
        <f t="shared" si="3"/>
        <v>#VALUE!</v>
      </c>
      <c r="V32" s="39" t="str">
        <f>IF(Formeln!Q32="","",IF(OR(Tabelle1!F34="",MONTH(Tabelle1!J34)&gt;MONTH(Tabelle1!G34)),Formeln!S32,IF(Formeln!M32="","",Formeln!O32)))</f>
        <v/>
      </c>
      <c r="W32" s="39" t="e">
        <f>IF(Tabelle1!H34="",Tabelle1!L34*1500,Tabelle1!H34*1500)</f>
        <v>#VALUE!</v>
      </c>
      <c r="X32" s="39" t="e">
        <f>IF(AA32+AB32&gt;1,(Tabelle1!H34+Tabelle1!L34)*1500,W32)</f>
        <v>#VALUE!</v>
      </c>
      <c r="Y32" s="41">
        <f>Tabelle1!N34-Tabelle1!O34-Tabelle1!P34</f>
        <v>0</v>
      </c>
      <c r="AA32" s="39">
        <f>IF(Tabelle1!H34="",0,1)</f>
        <v>0</v>
      </c>
      <c r="AB32" s="39">
        <f>IF(Tabelle1!L34="",0,1)</f>
        <v>0</v>
      </c>
      <c r="AD32" s="39" t="str">
        <f>IF(Formeln!AA32+Formeln!AB32=0,"leer",IF(Formeln!X32&gt;Y32,Y32,Formeln!X32))</f>
        <v>leer</v>
      </c>
    </row>
    <row r="33" spans="7:30" x14ac:dyDescent="0.35">
      <c r="G33" s="40">
        <f>IF(Tabelle1!J35&gt;Tabelle1!G35,Tabelle1!J35,Tabelle1!G35)</f>
        <v>0</v>
      </c>
      <c r="I33" s="39" t="str">
        <f>IF(ISBLANK(Tabelle1!F35),"",MONTH(Tabelle1!F35))</f>
        <v/>
      </c>
      <c r="J33" s="39" t="str">
        <f>IF(ISBLANK(Tabelle1!G35),"",MONTH(Tabelle1!G35))</f>
        <v/>
      </c>
      <c r="K33" s="39" t="e">
        <f t="shared" si="0"/>
        <v>#VALUE!</v>
      </c>
      <c r="M33" s="39" t="str">
        <f>IF(ISBLANK(Tabelle1!J35),"",MONTH(G33))</f>
        <v/>
      </c>
      <c r="N33" s="39" t="str">
        <f>IF(ISBLANK(Tabelle1!K35),"",MONTH(Tabelle1!K35))</f>
        <v/>
      </c>
      <c r="O33" s="39" t="e">
        <f t="shared" si="1"/>
        <v>#VALUE!</v>
      </c>
      <c r="Q33" s="39" t="str">
        <f>IF(ISBLANK(Tabelle1!J35),"",MONTH(Tabelle1!J35))</f>
        <v/>
      </c>
      <c r="R33" s="39" t="str">
        <f>IF(ISBLANK(Tabelle1!K35),"",MONTH(Tabelle1!K35))</f>
        <v/>
      </c>
      <c r="S33" s="39" t="e">
        <f t="shared" si="2"/>
        <v>#VALUE!</v>
      </c>
      <c r="U33" s="39" t="e">
        <f t="shared" si="3"/>
        <v>#VALUE!</v>
      </c>
      <c r="V33" s="39" t="str">
        <f>IF(Formeln!Q33="","",IF(OR(Tabelle1!F35="",MONTH(Tabelle1!J35)&gt;MONTH(Tabelle1!G35)),Formeln!S33,IF(Formeln!M33="","",Formeln!O33)))</f>
        <v/>
      </c>
      <c r="W33" s="39" t="e">
        <f>IF(Tabelle1!H35="",Tabelle1!L35*1500,Tabelle1!H35*1500)</f>
        <v>#VALUE!</v>
      </c>
      <c r="X33" s="39" t="e">
        <f>IF(AA33+AB33&gt;1,(Tabelle1!H35+Tabelle1!L35)*1500,W33)</f>
        <v>#VALUE!</v>
      </c>
      <c r="Y33" s="41">
        <f>Tabelle1!N35-Tabelle1!O35-Tabelle1!P35</f>
        <v>0</v>
      </c>
      <c r="AA33" s="39">
        <f>IF(Tabelle1!H35="",0,1)</f>
        <v>0</v>
      </c>
      <c r="AB33" s="39">
        <f>IF(Tabelle1!L35="",0,1)</f>
        <v>0</v>
      </c>
      <c r="AD33" s="39" t="str">
        <f>IF(Formeln!AA33+Formeln!AB33=0,"leer",IF(Formeln!X33&gt;Y33,Y33,Formeln!X33))</f>
        <v>leer</v>
      </c>
    </row>
    <row r="34" spans="7:30" x14ac:dyDescent="0.35">
      <c r="G34" s="40">
        <f>IF(Tabelle1!J36&gt;Tabelle1!G36,Tabelle1!J36,Tabelle1!G36)</f>
        <v>0</v>
      </c>
      <c r="I34" s="39" t="str">
        <f>IF(ISBLANK(Tabelle1!F36),"",MONTH(Tabelle1!F36))</f>
        <v/>
      </c>
      <c r="J34" s="39" t="str">
        <f>IF(ISBLANK(Tabelle1!G36),"",MONTH(Tabelle1!G36))</f>
        <v/>
      </c>
      <c r="K34" s="39" t="e">
        <f t="shared" si="0"/>
        <v>#VALUE!</v>
      </c>
      <c r="M34" s="39" t="str">
        <f>IF(ISBLANK(Tabelle1!J36),"",MONTH(G34))</f>
        <v/>
      </c>
      <c r="N34" s="39" t="str">
        <f>IF(ISBLANK(Tabelle1!K36),"",MONTH(Tabelle1!K36))</f>
        <v/>
      </c>
      <c r="O34" s="39" t="e">
        <f t="shared" si="1"/>
        <v>#VALUE!</v>
      </c>
      <c r="Q34" s="39" t="str">
        <f>IF(ISBLANK(Tabelle1!J36),"",MONTH(Tabelle1!J36))</f>
        <v/>
      </c>
      <c r="R34" s="39" t="str">
        <f>IF(ISBLANK(Tabelle1!K36),"",MONTH(Tabelle1!K36))</f>
        <v/>
      </c>
      <c r="S34" s="39" t="e">
        <f t="shared" si="2"/>
        <v>#VALUE!</v>
      </c>
      <c r="U34" s="39" t="e">
        <f t="shared" si="3"/>
        <v>#VALUE!</v>
      </c>
      <c r="V34" s="39" t="str">
        <f>IF(Formeln!Q34="","",IF(OR(Tabelle1!F36="",MONTH(Tabelle1!J36)&gt;MONTH(Tabelle1!G36)),Formeln!S34,IF(Formeln!M34="","",Formeln!O34)))</f>
        <v/>
      </c>
      <c r="W34" s="39" t="e">
        <f>IF(Tabelle1!H36="",Tabelle1!L36*1500,Tabelle1!H36*1500)</f>
        <v>#VALUE!</v>
      </c>
      <c r="X34" s="39" t="e">
        <f>IF(AA34+AB34&gt;1,(Tabelle1!H36+Tabelle1!L36)*1500,W34)</f>
        <v>#VALUE!</v>
      </c>
      <c r="Y34" s="41">
        <f>Tabelle1!N36-Tabelle1!O36-Tabelle1!P36</f>
        <v>0</v>
      </c>
      <c r="AA34" s="39">
        <f>IF(Tabelle1!H36="",0,1)</f>
        <v>0</v>
      </c>
      <c r="AB34" s="39">
        <f>IF(Tabelle1!L36="",0,1)</f>
        <v>0</v>
      </c>
      <c r="AD34" s="39" t="str">
        <f>IF(Formeln!AA34+Formeln!AB34=0,"leer",IF(Formeln!X34&gt;Y34,Y34,Formeln!X34))</f>
        <v>leer</v>
      </c>
    </row>
    <row r="35" spans="7:30" x14ac:dyDescent="0.35">
      <c r="G35" s="40">
        <f>IF(Tabelle1!J37&gt;Tabelle1!G37,Tabelle1!J37,Tabelle1!G37)</f>
        <v>0</v>
      </c>
      <c r="I35" s="39" t="str">
        <f>IF(ISBLANK(Tabelle1!F37),"",MONTH(Tabelle1!F37))</f>
        <v/>
      </c>
      <c r="J35" s="39" t="str">
        <f>IF(ISBLANK(Tabelle1!G37),"",MONTH(Tabelle1!G37))</f>
        <v/>
      </c>
      <c r="K35" s="39" t="e">
        <f t="shared" si="0"/>
        <v>#VALUE!</v>
      </c>
      <c r="M35" s="39" t="str">
        <f>IF(ISBLANK(Tabelle1!J37),"",MONTH(G35))</f>
        <v/>
      </c>
      <c r="N35" s="39" t="str">
        <f>IF(ISBLANK(Tabelle1!K37),"",MONTH(Tabelle1!K37))</f>
        <v/>
      </c>
      <c r="O35" s="39" t="e">
        <f t="shared" si="1"/>
        <v>#VALUE!</v>
      </c>
      <c r="Q35" s="39" t="str">
        <f>IF(ISBLANK(Tabelle1!J37),"",MONTH(Tabelle1!J37))</f>
        <v/>
      </c>
      <c r="R35" s="39" t="str">
        <f>IF(ISBLANK(Tabelle1!K37),"",MONTH(Tabelle1!K37))</f>
        <v/>
      </c>
      <c r="S35" s="39" t="e">
        <f t="shared" si="2"/>
        <v>#VALUE!</v>
      </c>
      <c r="U35" s="39" t="e">
        <f t="shared" si="3"/>
        <v>#VALUE!</v>
      </c>
      <c r="V35" s="39" t="str">
        <f>IF(Formeln!Q35="","",IF(OR(Tabelle1!F37="",MONTH(Tabelle1!J37)&gt;MONTH(Tabelle1!G37)),Formeln!S35,IF(Formeln!M35="","",Formeln!O35)))</f>
        <v/>
      </c>
      <c r="W35" s="39" t="e">
        <f>IF(Tabelle1!H37="",Tabelle1!L37*1500,Tabelle1!H37*1500)</f>
        <v>#VALUE!</v>
      </c>
      <c r="X35" s="39" t="e">
        <f>IF(AA35+AB35&gt;1,(Tabelle1!H37+Tabelle1!L37)*1500,W35)</f>
        <v>#VALUE!</v>
      </c>
      <c r="Y35" s="41">
        <f>Tabelle1!N37-Tabelle1!O37-Tabelle1!P37</f>
        <v>0</v>
      </c>
      <c r="AA35" s="39">
        <f>IF(Tabelle1!H37="",0,1)</f>
        <v>0</v>
      </c>
      <c r="AB35" s="39">
        <f>IF(Tabelle1!L37="",0,1)</f>
        <v>0</v>
      </c>
      <c r="AD35" s="39" t="str">
        <f>IF(Formeln!AA35+Formeln!AB35=0,"leer",IF(Formeln!X35&gt;Y35,Y35,Formeln!X35))</f>
        <v>leer</v>
      </c>
    </row>
    <row r="36" spans="7:30" x14ac:dyDescent="0.35">
      <c r="G36" s="40">
        <f>IF(Tabelle1!J38&gt;Tabelle1!G38,Tabelle1!J38,Tabelle1!G38)</f>
        <v>0</v>
      </c>
      <c r="I36" s="39" t="str">
        <f>IF(ISBLANK(Tabelle1!F38),"",MONTH(Tabelle1!F38))</f>
        <v/>
      </c>
      <c r="J36" s="39" t="str">
        <f>IF(ISBLANK(Tabelle1!G38),"",MONTH(Tabelle1!G38))</f>
        <v/>
      </c>
      <c r="K36" s="39" t="e">
        <f t="shared" si="0"/>
        <v>#VALUE!</v>
      </c>
      <c r="M36" s="39" t="str">
        <f>IF(ISBLANK(Tabelle1!J38),"",MONTH(G36))</f>
        <v/>
      </c>
      <c r="N36" s="39" t="str">
        <f>IF(ISBLANK(Tabelle1!K38),"",MONTH(Tabelle1!K38))</f>
        <v/>
      </c>
      <c r="O36" s="39" t="e">
        <f t="shared" si="1"/>
        <v>#VALUE!</v>
      </c>
      <c r="Q36" s="39" t="str">
        <f>IF(ISBLANK(Tabelle1!J38),"",MONTH(Tabelle1!J38))</f>
        <v/>
      </c>
      <c r="R36" s="39" t="str">
        <f>IF(ISBLANK(Tabelle1!K38),"",MONTH(Tabelle1!K38))</f>
        <v/>
      </c>
      <c r="S36" s="39" t="e">
        <f t="shared" si="2"/>
        <v>#VALUE!</v>
      </c>
      <c r="U36" s="39" t="e">
        <f t="shared" si="3"/>
        <v>#VALUE!</v>
      </c>
      <c r="V36" s="39" t="str">
        <f>IF(Formeln!Q36="","",IF(OR(Tabelle1!F38="",MONTH(Tabelle1!J38)&gt;MONTH(Tabelle1!G38)),Formeln!S36,IF(Formeln!M36="","",Formeln!O36)))</f>
        <v/>
      </c>
      <c r="W36" s="39" t="e">
        <f>IF(Tabelle1!H38="",Tabelle1!L38*1500,Tabelle1!H38*1500)</f>
        <v>#VALUE!</v>
      </c>
      <c r="X36" s="39" t="e">
        <f>IF(AA36+AB36&gt;1,(Tabelle1!H38+Tabelle1!L38)*1500,W36)</f>
        <v>#VALUE!</v>
      </c>
      <c r="Y36" s="41">
        <f>Tabelle1!N38-Tabelle1!O38-Tabelle1!P38</f>
        <v>0</v>
      </c>
      <c r="AA36" s="39">
        <f>IF(Tabelle1!H38="",0,1)</f>
        <v>0</v>
      </c>
      <c r="AB36" s="39">
        <f>IF(Tabelle1!L38="",0,1)</f>
        <v>0</v>
      </c>
      <c r="AD36" s="39" t="str">
        <f>IF(Formeln!AA36+Formeln!AB36=0,"leer",IF(Formeln!X36&gt;Y36,Y36,Formeln!X36))</f>
        <v>leer</v>
      </c>
    </row>
    <row r="37" spans="7:30" x14ac:dyDescent="0.35">
      <c r="G37" s="40">
        <f>IF(Tabelle1!J39&gt;Tabelle1!G39,Tabelle1!J39,Tabelle1!G39)</f>
        <v>0</v>
      </c>
      <c r="I37" s="39" t="str">
        <f>IF(ISBLANK(Tabelle1!F39),"",MONTH(Tabelle1!F39))</f>
        <v/>
      </c>
      <c r="J37" s="39" t="str">
        <f>IF(ISBLANK(Tabelle1!G39),"",MONTH(Tabelle1!G39))</f>
        <v/>
      </c>
      <c r="K37" s="39" t="e">
        <f t="shared" si="0"/>
        <v>#VALUE!</v>
      </c>
      <c r="M37" s="39" t="str">
        <f>IF(ISBLANK(Tabelle1!J39),"",MONTH(G37))</f>
        <v/>
      </c>
      <c r="N37" s="39" t="str">
        <f>IF(ISBLANK(Tabelle1!K39),"",MONTH(Tabelle1!K39))</f>
        <v/>
      </c>
      <c r="O37" s="39" t="e">
        <f t="shared" si="1"/>
        <v>#VALUE!</v>
      </c>
      <c r="Q37" s="39" t="str">
        <f>IF(ISBLANK(Tabelle1!J39),"",MONTH(Tabelle1!J39))</f>
        <v/>
      </c>
      <c r="R37" s="39" t="str">
        <f>IF(ISBLANK(Tabelle1!K39),"",MONTH(Tabelle1!K39))</f>
        <v/>
      </c>
      <c r="S37" s="39" t="e">
        <f t="shared" si="2"/>
        <v>#VALUE!</v>
      </c>
      <c r="U37" s="39" t="e">
        <f t="shared" si="3"/>
        <v>#VALUE!</v>
      </c>
      <c r="V37" s="39" t="str">
        <f>IF(Formeln!Q37="","",IF(OR(Tabelle1!F39="",MONTH(Tabelle1!J39)&gt;MONTH(Tabelle1!G39)),Formeln!S37,IF(Formeln!M37="","",Formeln!O37)))</f>
        <v/>
      </c>
      <c r="W37" s="39" t="e">
        <f>IF(Tabelle1!H39="",Tabelle1!L39*1500,Tabelle1!H39*1500)</f>
        <v>#VALUE!</v>
      </c>
      <c r="X37" s="39" t="e">
        <f>IF(AA37+AB37&gt;1,(Tabelle1!H39+Tabelle1!L39)*1500,W37)</f>
        <v>#VALUE!</v>
      </c>
      <c r="Y37" s="41">
        <f>Tabelle1!N39-Tabelle1!O39-Tabelle1!P39</f>
        <v>0</v>
      </c>
      <c r="AA37" s="39">
        <f>IF(Tabelle1!H39="",0,1)</f>
        <v>0</v>
      </c>
      <c r="AB37" s="39">
        <f>IF(Tabelle1!L39="",0,1)</f>
        <v>0</v>
      </c>
      <c r="AD37" s="39" t="str">
        <f>IF(Formeln!AA37+Formeln!AB37=0,"leer",IF(Formeln!X37&gt;Y37,Y37,Formeln!X37))</f>
        <v>leer</v>
      </c>
    </row>
    <row r="38" spans="7:30" x14ac:dyDescent="0.35">
      <c r="G38" s="40">
        <f>IF(Tabelle1!J40&gt;Tabelle1!G40,Tabelle1!J40,Tabelle1!G40)</f>
        <v>0</v>
      </c>
      <c r="I38" s="39" t="str">
        <f>IF(ISBLANK(Tabelle1!F40),"",MONTH(Tabelle1!F40))</f>
        <v/>
      </c>
      <c r="J38" s="39" t="str">
        <f>IF(ISBLANK(Tabelle1!G40),"",MONTH(Tabelle1!G40))</f>
        <v/>
      </c>
      <c r="K38" s="39" t="e">
        <f t="shared" si="0"/>
        <v>#VALUE!</v>
      </c>
      <c r="M38" s="39" t="str">
        <f>IF(ISBLANK(Tabelle1!J40),"",MONTH(G38))</f>
        <v/>
      </c>
      <c r="N38" s="39" t="str">
        <f>IF(ISBLANK(Tabelle1!K40),"",MONTH(Tabelle1!K40))</f>
        <v/>
      </c>
      <c r="O38" s="39" t="e">
        <f t="shared" si="1"/>
        <v>#VALUE!</v>
      </c>
      <c r="Q38" s="39" t="str">
        <f>IF(ISBLANK(Tabelle1!J40),"",MONTH(Tabelle1!J40))</f>
        <v/>
      </c>
      <c r="R38" s="39" t="str">
        <f>IF(ISBLANK(Tabelle1!K40),"",MONTH(Tabelle1!K40))</f>
        <v/>
      </c>
      <c r="S38" s="39" t="e">
        <f t="shared" si="2"/>
        <v>#VALUE!</v>
      </c>
      <c r="U38" s="39" t="e">
        <f t="shared" si="3"/>
        <v>#VALUE!</v>
      </c>
      <c r="V38" s="39" t="str">
        <f>IF(Formeln!Q38="","",IF(OR(Tabelle1!F40="",MONTH(Tabelle1!J40)&gt;MONTH(Tabelle1!G40)),Formeln!S38,IF(Formeln!M38="","",Formeln!O38)))</f>
        <v/>
      </c>
      <c r="W38" s="39" t="e">
        <f>IF(Tabelle1!H40="",Tabelle1!L40*1500,Tabelle1!H40*1500)</f>
        <v>#VALUE!</v>
      </c>
      <c r="X38" s="39" t="e">
        <f>IF(AA38+AB38&gt;1,(Tabelle1!H40+Tabelle1!L40)*1500,W38)</f>
        <v>#VALUE!</v>
      </c>
      <c r="Y38" s="41">
        <f>Tabelle1!N40-Tabelle1!O40-Tabelle1!P40</f>
        <v>0</v>
      </c>
      <c r="AA38" s="39">
        <f>IF(Tabelle1!H40="",0,1)</f>
        <v>0</v>
      </c>
      <c r="AB38" s="39">
        <f>IF(Tabelle1!L40="",0,1)</f>
        <v>0</v>
      </c>
      <c r="AD38" s="39" t="str">
        <f>IF(Formeln!AA38+Formeln!AB38=0,"leer",IF(Formeln!X38&gt;Y38,Y38,Formeln!X38))</f>
        <v>leer</v>
      </c>
    </row>
    <row r="39" spans="7:30" x14ac:dyDescent="0.35">
      <c r="G39" s="40">
        <f>IF(Tabelle1!J41&gt;Tabelle1!G41,Tabelle1!J41,Tabelle1!G41)</f>
        <v>0</v>
      </c>
      <c r="I39" s="39" t="str">
        <f>IF(ISBLANK(Tabelle1!F41),"",MONTH(Tabelle1!F41))</f>
        <v/>
      </c>
      <c r="J39" s="39" t="str">
        <f>IF(ISBLANK(Tabelle1!G41),"",MONTH(Tabelle1!G41))</f>
        <v/>
      </c>
      <c r="K39" s="39" t="e">
        <f t="shared" si="0"/>
        <v>#VALUE!</v>
      </c>
      <c r="M39" s="39" t="str">
        <f>IF(ISBLANK(Tabelle1!J41),"",MONTH(G39))</f>
        <v/>
      </c>
      <c r="N39" s="39" t="str">
        <f>IF(ISBLANK(Tabelle1!K41),"",MONTH(Tabelle1!K41))</f>
        <v/>
      </c>
      <c r="O39" s="39" t="e">
        <f t="shared" si="1"/>
        <v>#VALUE!</v>
      </c>
      <c r="Q39" s="39" t="str">
        <f>IF(ISBLANK(Tabelle1!J41),"",MONTH(Tabelle1!J41))</f>
        <v/>
      </c>
      <c r="R39" s="39" t="str">
        <f>IF(ISBLANK(Tabelle1!K41),"",MONTH(Tabelle1!K41))</f>
        <v/>
      </c>
      <c r="S39" s="39" t="e">
        <f t="shared" si="2"/>
        <v>#VALUE!</v>
      </c>
      <c r="U39" s="39" t="e">
        <f t="shared" si="3"/>
        <v>#VALUE!</v>
      </c>
      <c r="V39" s="39" t="str">
        <f>IF(Formeln!Q39="","",IF(OR(Tabelle1!F41="",MONTH(Tabelle1!J41)&gt;MONTH(Tabelle1!G41)),Formeln!S39,IF(Formeln!M39="","",Formeln!O39)))</f>
        <v/>
      </c>
      <c r="W39" s="39" t="e">
        <f>IF(Tabelle1!H41="",Tabelle1!L41*1500,Tabelle1!H41*1500)</f>
        <v>#VALUE!</v>
      </c>
      <c r="X39" s="39" t="e">
        <f>IF(AA39+AB39&gt;1,(Tabelle1!H41+Tabelle1!L41)*1500,W39)</f>
        <v>#VALUE!</v>
      </c>
      <c r="Y39" s="41">
        <f>Tabelle1!N41-Tabelle1!O41-Tabelle1!P41</f>
        <v>0</v>
      </c>
      <c r="AA39" s="39">
        <f>IF(Tabelle1!H41="",0,1)</f>
        <v>0</v>
      </c>
      <c r="AB39" s="39">
        <f>IF(Tabelle1!L41="",0,1)</f>
        <v>0</v>
      </c>
      <c r="AD39" s="39" t="str">
        <f>IF(Formeln!AA39+Formeln!AB39=0,"leer",IF(Formeln!X39&gt;Y39,Y39,Formeln!X39))</f>
        <v>leer</v>
      </c>
    </row>
    <row r="40" spans="7:30" x14ac:dyDescent="0.35">
      <c r="G40" s="40">
        <f>IF(Tabelle1!J42&gt;Tabelle1!G42,Tabelle1!J42,Tabelle1!G42)</f>
        <v>0</v>
      </c>
      <c r="I40" s="39" t="str">
        <f>IF(ISBLANK(Tabelle1!F42),"",MONTH(Tabelle1!F42))</f>
        <v/>
      </c>
      <c r="J40" s="39" t="str">
        <f>IF(ISBLANK(Tabelle1!G42),"",MONTH(Tabelle1!G42))</f>
        <v/>
      </c>
      <c r="K40" s="39" t="e">
        <f t="shared" si="0"/>
        <v>#VALUE!</v>
      </c>
      <c r="M40" s="39" t="str">
        <f>IF(ISBLANK(Tabelle1!J42),"",MONTH(G40))</f>
        <v/>
      </c>
      <c r="N40" s="39" t="str">
        <f>IF(ISBLANK(Tabelle1!K42),"",MONTH(Tabelle1!K42))</f>
        <v/>
      </c>
      <c r="O40" s="39" t="e">
        <f t="shared" si="1"/>
        <v>#VALUE!</v>
      </c>
      <c r="Q40" s="39" t="str">
        <f>IF(ISBLANK(Tabelle1!J42),"",MONTH(Tabelle1!J42))</f>
        <v/>
      </c>
      <c r="R40" s="39" t="str">
        <f>IF(ISBLANK(Tabelle1!K42),"",MONTH(Tabelle1!K42))</f>
        <v/>
      </c>
      <c r="S40" s="39" t="e">
        <f t="shared" si="2"/>
        <v>#VALUE!</v>
      </c>
      <c r="U40" s="39" t="e">
        <f t="shared" si="3"/>
        <v>#VALUE!</v>
      </c>
      <c r="V40" s="39" t="str">
        <f>IF(Formeln!Q40="","",IF(OR(Tabelle1!F42="",MONTH(Tabelle1!J42)&gt;MONTH(Tabelle1!G42)),Formeln!S40,IF(Formeln!M40="","",Formeln!O40)))</f>
        <v/>
      </c>
      <c r="W40" s="39" t="e">
        <f>IF(Tabelle1!H42="",Tabelle1!L42*1500,Tabelle1!H42*1500)</f>
        <v>#VALUE!</v>
      </c>
      <c r="X40" s="39" t="e">
        <f>IF(AA40+AB40&gt;1,(Tabelle1!H42+Tabelle1!L42)*1500,W40)</f>
        <v>#VALUE!</v>
      </c>
      <c r="Y40" s="41">
        <f>Tabelle1!N42-Tabelle1!O42-Tabelle1!P42</f>
        <v>0</v>
      </c>
      <c r="AA40" s="39">
        <f>IF(Tabelle1!H42="",0,1)</f>
        <v>0</v>
      </c>
      <c r="AB40" s="39">
        <f>IF(Tabelle1!L42="",0,1)</f>
        <v>0</v>
      </c>
      <c r="AD40" s="39" t="str">
        <f>IF(Formeln!AA40+Formeln!AB40=0,"leer",IF(Formeln!X40&gt;Y40,Y40,Formeln!X40))</f>
        <v>leer</v>
      </c>
    </row>
    <row r="41" spans="7:30" x14ac:dyDescent="0.35">
      <c r="G41" s="40">
        <f>IF(Tabelle1!J43&gt;Tabelle1!G43,Tabelle1!J43,Tabelle1!G43)</f>
        <v>0</v>
      </c>
      <c r="I41" s="39" t="str">
        <f>IF(ISBLANK(Tabelle1!F43),"",MONTH(Tabelle1!F43))</f>
        <v/>
      </c>
      <c r="J41" s="39" t="str">
        <f>IF(ISBLANK(Tabelle1!G43),"",MONTH(Tabelle1!G43))</f>
        <v/>
      </c>
      <c r="K41" s="39" t="e">
        <f t="shared" si="0"/>
        <v>#VALUE!</v>
      </c>
      <c r="M41" s="39" t="str">
        <f>IF(ISBLANK(Tabelle1!J43),"",MONTH(G41))</f>
        <v/>
      </c>
      <c r="N41" s="39" t="str">
        <f>IF(ISBLANK(Tabelle1!K43),"",MONTH(Tabelle1!K43))</f>
        <v/>
      </c>
      <c r="O41" s="39" t="e">
        <f t="shared" si="1"/>
        <v>#VALUE!</v>
      </c>
      <c r="Q41" s="39" t="str">
        <f>IF(ISBLANK(Tabelle1!J43),"",MONTH(Tabelle1!J43))</f>
        <v/>
      </c>
      <c r="R41" s="39" t="str">
        <f>IF(ISBLANK(Tabelle1!K43),"",MONTH(Tabelle1!K43))</f>
        <v/>
      </c>
      <c r="S41" s="39" t="e">
        <f t="shared" si="2"/>
        <v>#VALUE!</v>
      </c>
      <c r="U41" s="39" t="e">
        <f t="shared" si="3"/>
        <v>#VALUE!</v>
      </c>
      <c r="V41" s="39" t="str">
        <f>IF(Formeln!Q41="","",IF(OR(Tabelle1!F43="",MONTH(Tabelle1!J43)&gt;MONTH(Tabelle1!G43)),Formeln!S41,IF(Formeln!M41="","",Formeln!O41)))</f>
        <v/>
      </c>
      <c r="W41" s="39" t="e">
        <f>IF(Tabelle1!H43="",Tabelle1!L43*1500,Tabelle1!H43*1500)</f>
        <v>#VALUE!</v>
      </c>
      <c r="X41" s="39" t="e">
        <f>IF(AA41+AB41&gt;1,(Tabelle1!H43+Tabelle1!L43)*1500,W41)</f>
        <v>#VALUE!</v>
      </c>
      <c r="Y41" s="41">
        <f>Tabelle1!N43-Tabelle1!O43-Tabelle1!P43</f>
        <v>0</v>
      </c>
      <c r="AA41" s="39">
        <f>IF(Tabelle1!H43="",0,1)</f>
        <v>0</v>
      </c>
      <c r="AB41" s="39">
        <f>IF(Tabelle1!L43="",0,1)</f>
        <v>0</v>
      </c>
      <c r="AD41" s="39" t="str">
        <f>IF(Formeln!AA41+Formeln!AB41=0,"leer",IF(Formeln!X41&gt;Y41,Y41,Formeln!X41))</f>
        <v>leer</v>
      </c>
    </row>
    <row r="42" spans="7:30" x14ac:dyDescent="0.35">
      <c r="G42" s="40">
        <f>IF(Tabelle1!J44&gt;Tabelle1!G44,Tabelle1!J44,Tabelle1!G44)</f>
        <v>0</v>
      </c>
      <c r="I42" s="39" t="str">
        <f>IF(ISBLANK(Tabelle1!F44),"",MONTH(Tabelle1!F44))</f>
        <v/>
      </c>
      <c r="J42" s="39" t="str">
        <f>IF(ISBLANK(Tabelle1!G44),"",MONTH(Tabelle1!G44))</f>
        <v/>
      </c>
      <c r="K42" s="39" t="e">
        <f t="shared" si="0"/>
        <v>#VALUE!</v>
      </c>
      <c r="M42" s="39" t="str">
        <f>IF(ISBLANK(Tabelle1!J44),"",MONTH(G42))</f>
        <v/>
      </c>
      <c r="N42" s="39" t="str">
        <f>IF(ISBLANK(Tabelle1!K44),"",MONTH(Tabelle1!K44))</f>
        <v/>
      </c>
      <c r="O42" s="39" t="e">
        <f t="shared" si="1"/>
        <v>#VALUE!</v>
      </c>
      <c r="Q42" s="39" t="str">
        <f>IF(ISBLANK(Tabelle1!J44),"",MONTH(Tabelle1!J44))</f>
        <v/>
      </c>
      <c r="R42" s="39" t="str">
        <f>IF(ISBLANK(Tabelle1!K44),"",MONTH(Tabelle1!K44))</f>
        <v/>
      </c>
      <c r="S42" s="39" t="e">
        <f t="shared" si="2"/>
        <v>#VALUE!</v>
      </c>
      <c r="U42" s="39" t="e">
        <f t="shared" si="3"/>
        <v>#VALUE!</v>
      </c>
      <c r="V42" s="39" t="str">
        <f>IF(Formeln!Q42="","",IF(OR(Tabelle1!F44="",MONTH(Tabelle1!J44)&gt;MONTH(Tabelle1!G44)),Formeln!S42,IF(Formeln!M42="","",Formeln!O42)))</f>
        <v/>
      </c>
      <c r="W42" s="39" t="e">
        <f>IF(Tabelle1!H44="",Tabelle1!L44*1500,Tabelle1!H44*1500)</f>
        <v>#VALUE!</v>
      </c>
      <c r="X42" s="39" t="e">
        <f>IF(AA42+AB42&gt;1,(Tabelle1!H44+Tabelle1!L44)*1500,W42)</f>
        <v>#VALUE!</v>
      </c>
      <c r="Y42" s="41">
        <f>Tabelle1!N44-Tabelle1!O44-Tabelle1!P44</f>
        <v>0</v>
      </c>
      <c r="AA42" s="39">
        <f>IF(Tabelle1!H44="",0,1)</f>
        <v>0</v>
      </c>
      <c r="AB42" s="39">
        <f>IF(Tabelle1!L44="",0,1)</f>
        <v>0</v>
      </c>
      <c r="AD42" s="39" t="str">
        <f>IF(Formeln!AA42+Formeln!AB42=0,"leer",IF(Formeln!X42&gt;Y42,Y42,Formeln!X42))</f>
        <v>leer</v>
      </c>
    </row>
    <row r="43" spans="7:30" x14ac:dyDescent="0.35">
      <c r="G43" s="40">
        <f>IF(Tabelle1!J45&gt;Tabelle1!G45,Tabelle1!J45,Tabelle1!G45)</f>
        <v>0</v>
      </c>
      <c r="I43" s="39" t="str">
        <f>IF(ISBLANK(Tabelle1!F45),"",MONTH(Tabelle1!F45))</f>
        <v/>
      </c>
      <c r="J43" s="39" t="str">
        <f>IF(ISBLANK(Tabelle1!G45),"",MONTH(Tabelle1!G45))</f>
        <v/>
      </c>
      <c r="K43" s="39" t="e">
        <f t="shared" si="0"/>
        <v>#VALUE!</v>
      </c>
      <c r="M43" s="39" t="str">
        <f>IF(ISBLANK(Tabelle1!J45),"",MONTH(G43))</f>
        <v/>
      </c>
      <c r="N43" s="39" t="str">
        <f>IF(ISBLANK(Tabelle1!K45),"",MONTH(Tabelle1!K45))</f>
        <v/>
      </c>
      <c r="O43" s="39" t="e">
        <f t="shared" si="1"/>
        <v>#VALUE!</v>
      </c>
      <c r="Q43" s="39" t="str">
        <f>IF(ISBLANK(Tabelle1!J45),"",MONTH(Tabelle1!J45))</f>
        <v/>
      </c>
      <c r="R43" s="39" t="str">
        <f>IF(ISBLANK(Tabelle1!K45),"",MONTH(Tabelle1!K45))</f>
        <v/>
      </c>
      <c r="S43" s="39" t="e">
        <f t="shared" si="2"/>
        <v>#VALUE!</v>
      </c>
      <c r="U43" s="39" t="e">
        <f t="shared" si="3"/>
        <v>#VALUE!</v>
      </c>
      <c r="V43" s="39" t="str">
        <f>IF(Formeln!Q43="","",IF(OR(Tabelle1!F45="",MONTH(Tabelle1!J45)&gt;MONTH(Tabelle1!G45)),Formeln!S43,IF(Formeln!M43="","",Formeln!O43)))</f>
        <v/>
      </c>
      <c r="W43" s="39" t="e">
        <f>IF(Tabelle1!H45="",Tabelle1!L45*1500,Tabelle1!H45*1500)</f>
        <v>#VALUE!</v>
      </c>
      <c r="X43" s="39" t="e">
        <f>IF(AA43+AB43&gt;1,(Tabelle1!H45+Tabelle1!L45)*1500,W43)</f>
        <v>#VALUE!</v>
      </c>
      <c r="Y43" s="41">
        <f>Tabelle1!N45-Tabelle1!O45-Tabelle1!P45</f>
        <v>0</v>
      </c>
      <c r="AA43" s="39">
        <f>IF(Tabelle1!H45="",0,1)</f>
        <v>0</v>
      </c>
      <c r="AB43" s="39">
        <f>IF(Tabelle1!L45="",0,1)</f>
        <v>0</v>
      </c>
      <c r="AD43" s="39" t="str">
        <f>IF(Formeln!AA43+Formeln!AB43=0,"leer",IF(Formeln!X43&gt;Y43,Y43,Formeln!X43))</f>
        <v>leer</v>
      </c>
    </row>
  </sheetData>
  <sheetProtection algorithmName="SHA-512" hashValue="CyWvxyUbqdT0cyRomFqRm1DoWoWCbr6pmGwDhvaLsrS5nwqH3tNgZVw11oWT4Ikkgar9BHzlcw+6EWYr1v70kw==" saltValue="OlEC/Qf8p8VUx3wsJA5oG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Formeln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Kerscher, Kevin</dc:creator>
  <cp:lastModifiedBy>Hennings, Sonja</cp:lastModifiedBy>
  <cp:lastPrinted>2024-01-26T10:47:19Z</cp:lastPrinted>
  <dcterms:created xsi:type="dcterms:W3CDTF">2024-01-10T11:52:10Z</dcterms:created>
  <dcterms:modified xsi:type="dcterms:W3CDTF">2024-01-26T12:29:21Z</dcterms:modified>
</cp:coreProperties>
</file>