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u-dortmund.de\FK12\FK12\DJI\AKJ-Stat\Kooperationen\Landesjugendämter NW\BERICHTSWESEN\HzE Bericht 2022 (Vorinfo&amp;Veranstaltung)\Jugendamtstabellen\"/>
    </mc:Choice>
  </mc:AlternateContent>
  <bookViews>
    <workbookView xWindow="-120" yWindow="-120" windowWidth="20730" windowHeight="11160" tabRatio="839" firstSheet="8" activeTab="13"/>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9" i="57" l="1"/>
  <c r="D18" i="57"/>
  <c r="D17" i="57"/>
  <c r="D16" i="57"/>
  <c r="D15" i="57"/>
  <c r="D14" i="57"/>
  <c r="D13" i="57"/>
  <c r="D12" i="57"/>
  <c r="D11" i="57"/>
  <c r="D10" i="57"/>
  <c r="N51" i="61" l="1"/>
  <c r="N50" i="61"/>
  <c r="H51" i="61"/>
  <c r="H50" i="61"/>
  <c r="F51" i="61"/>
  <c r="F50" i="61"/>
  <c r="D51" i="61"/>
  <c r="D50" i="61"/>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49" i="61"/>
  <c r="N47" i="61"/>
  <c r="N46" i="61"/>
  <c r="N45" i="61"/>
  <c r="H49" i="61"/>
  <c r="H47" i="61"/>
  <c r="H46" i="61"/>
  <c r="H45" i="61"/>
  <c r="F49" i="61"/>
  <c r="F47" i="61"/>
  <c r="F46" i="61"/>
  <c r="F45"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H9" i="61"/>
  <c r="F9" i="61"/>
  <c r="H8" i="61"/>
  <c r="F8" i="61"/>
  <c r="D8" i="61"/>
  <c r="H7" i="61"/>
  <c r="F7" i="61"/>
  <c r="D7" i="61"/>
  <c r="J3" i="61" s="1"/>
  <c r="L37" i="61" l="1"/>
  <c r="L51" i="61"/>
  <c r="L50" i="61"/>
  <c r="J38" i="61"/>
  <c r="J51" i="61"/>
  <c r="J50" i="61"/>
  <c r="J115" i="6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L49" i="61"/>
  <c r="J45" i="61"/>
  <c r="L47" i="61"/>
  <c r="J49" i="61"/>
  <c r="L46" i="61"/>
  <c r="J47" i="61"/>
  <c r="L45"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alcChain>
</file>

<file path=xl/comments1.xml><?xml version="1.0" encoding="utf-8"?>
<comments xmlns="http://schemas.openxmlformats.org/spreadsheetml/2006/main">
  <authors>
    <author>TF</author>
  </authors>
  <commentList>
    <comment ref="A13" authorId="0" shapeId="0">
      <text>
        <r>
          <rPr>
            <sz val="9"/>
            <color indexed="81"/>
            <rFont val="Segoe UI"/>
            <family val="2"/>
          </rPr>
          <t>Angaben der Bevölkerungsfortschreibung zum 31.12.2019 basieren auf der Basis des Zensus 2011</t>
        </r>
      </text>
    </comment>
    <comment ref="A42" authorId="0" shapeId="0">
      <text>
        <r>
          <rPr>
            <sz val="9"/>
            <color indexed="81"/>
            <rFont val="Tahoma"/>
            <family val="2"/>
          </rPr>
          <t>Die Daten sind für Jugendämter von kreisangehörigen Gemeinden nicht verfügbar. Ebenso liegen die Daten nicht für den jeweiligen Jugendamtstyp vor!</t>
        </r>
      </text>
    </comment>
    <comment ref="A134" authorId="0" shapeId="0">
      <text>
        <r>
          <rPr>
            <sz val="9"/>
            <color indexed="81"/>
            <rFont val="Tahoma"/>
            <family val="2"/>
          </rPr>
          <t>Die Daten sind für Jugendämter von kreisangehörigen Gemeinden nicht verfügbar. Ebenso liegen die Daten nicht für den jeweiligen Jugendamtstyp vor!</t>
        </r>
      </text>
    </comment>
    <comment ref="A186" authorId="0" shapeId="0">
      <text>
        <r>
          <rPr>
            <sz val="9"/>
            <color indexed="81"/>
            <rFont val="Segoe UI"/>
            <family val="2"/>
          </rPr>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r>
      </text>
    </comment>
  </commentList>
</comments>
</file>

<file path=xl/comments2.xml><?xml version="1.0" encoding="utf-8"?>
<comments xmlns="http://schemas.openxmlformats.org/spreadsheetml/2006/main">
  <authors>
    <author>TF</author>
  </authors>
  <commentList>
    <comment ref="B48" authorId="0" shapeId="0">
      <text>
        <r>
          <rPr>
            <b/>
            <sz val="9"/>
            <color indexed="81"/>
            <rFont val="Tahoma"/>
            <family val="2"/>
          </rPr>
          <t>Fußnote 5</t>
        </r>
      </text>
    </comment>
  </commentList>
</comments>
</file>

<file path=xl/comments3.xml><?xml version="1.0" encoding="utf-8"?>
<comments xmlns="http://schemas.openxmlformats.org/spreadsheetml/2006/main">
  <authors>
    <author>P080R115</author>
  </authors>
  <commentList>
    <comment ref="E201" authorId="0" shapeId="0">
      <text>
        <r>
          <rPr>
            <b/>
            <sz val="9"/>
            <color indexed="81"/>
            <rFont val="Segoe UI"/>
            <family val="2"/>
          </rPr>
          <t xml:space="preserve">Fußnote 3
</t>
        </r>
      </text>
    </comment>
  </commentList>
</comments>
</file>

<file path=xl/sharedStrings.xml><?xml version="1.0" encoding="utf-8"?>
<sst xmlns="http://schemas.openxmlformats.org/spreadsheetml/2006/main" count="2596" uniqueCount="421">
  <si>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</si>
  <si>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</si>
  <si>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</si>
  <si>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</si>
  <si>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</si>
  <si>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</si>
  <si>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</si>
  <si>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</si>
  <si>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</si>
  <si>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</si>
  <si>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</si>
  <si>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</si>
  <si>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</si>
  <si>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</si>
  <si>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</si>
  <si>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</si>
  <si>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</si>
  <si>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</si>
  <si>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</si>
  <si>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</si>
  <si>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</si>
  <si>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</si>
  <si>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</si>
  <si>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</si>
  <si>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</si>
  <si>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</si>
  <si>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</si>
  <si>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</si>
  <si>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</si>
  <si>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</si>
  <si>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</si>
  <si>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</si>
  <si>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</si>
  <si>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</si>
  <si>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</si>
  <si>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</si>
  <si>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</si>
  <si>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</si>
  <si>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</si>
  <si>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</si>
  <si>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</si>
  <si>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</si>
  <si>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</si>
  <si>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</si>
  <si>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</si>
  <si>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</si>
  <si>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</si>
  <si>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</si>
  <si>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</si>
  <si>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</si>
  <si>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</si>
  <si>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</si>
  <si>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</si>
  <si>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</si>
  <si>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</si>
  <si>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</si>
  <si>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</si>
  <si>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</si>
  <si>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</si>
  <si>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</si>
  <si>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</si>
  <si>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</si>
  <si>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</si>
  <si>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</si>
  <si>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</si>
  <si>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</si>
  <si>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</si>
  <si>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</si>
  <si>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</si>
  <si>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</si>
  <si>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</si>
  <si>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</si>
  <si>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</si>
  <si>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</si>
  <si>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</si>
  <si>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</si>
  <si>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</si>
  <si>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</si>
  <si>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</si>
  <si>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</si>
  <si>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</si>
  <si>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</si>
  <si>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</si>
  <si>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</si>
  <si>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</si>
  <si>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</si>
  <si>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</si>
  <si>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</si>
  <si>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</si>
  <si>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</si>
  <si>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</si>
  <si>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</si>
  <si>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</si>
  <si>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</si>
  <si>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</si>
  <si>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</si>
  <si>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</si>
  <si>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</si>
  <si>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</si>
  <si>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</si>
  <si>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</si>
  <si>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</si>
  <si>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</si>
  <si>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</si>
  <si>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</si>
  <si>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</si>
  <si>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</si>
  <si>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</si>
  <si>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</si>
  <si>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</si>
  <si>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</si>
  <si>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</si>
  <si>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</si>
  <si>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</si>
  <si>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</si>
  <si>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</si>
  <si>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</si>
  <si>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</si>
  <si>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</si>
  <si>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</si>
  <si>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</si>
  <si>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</si>
  <si>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</si>
  <si>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</si>
  <si>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</si>
  <si>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</si>
  <si>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</si>
  <si>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</si>
  <si>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</si>
  <si>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</si>
  <si>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</si>
  <si>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</si>
  <si>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</si>
  <si>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</si>
  <si>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</si>
  <si>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</si>
  <si>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</si>
  <si>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</si>
  <si>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</si>
  <si>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</si>
  <si>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</si>
  <si>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</si>
  <si>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</si>
  <si>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</si>
  <si>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</si>
  <si>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</si>
  <si>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</si>
  <si>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</si>
  <si>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</si>
  <si>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</si>
  <si>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</si>
  <si>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</si>
  <si>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</si>
  <si>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</si>
  <si>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</si>
  <si>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</si>
  <si>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</si>
  <si>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</si>
  <si>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</si>
  <si>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</si>
  <si>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</si>
  <si>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</si>
  <si>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</si>
  <si>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</si>
  <si>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</si>
  <si>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</si>
  <si>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</si>
  <si>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</si>
  <si>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</si>
  <si>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</si>
  <si>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</si>
  <si>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</si>
  <si>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</si>
  <si>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</si>
  <si>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</si>
  <si>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</si>
  <si>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</si>
  <si>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</si>
  <si>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</si>
  <si>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</si>
  <si>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</si>
  <si>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</si>
  <si>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</si>
  <si>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</si>
  <si>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</si>
  <si>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</si>
  <si>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</si>
  <si>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</si>
  <si>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</si>
  <si>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</si>
  <si>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</si>
  <si>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</si>
  <si>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</si>
  <si>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</si>
  <si>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</si>
  <si>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</si>
  <si>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</si>
  <si>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</si>
  <si>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</si>
  <si>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</si>
  <si>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</si>
  <si>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</si>
  <si>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</si>
  <si>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</si>
  <si>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</si>
  <si>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</si>
  <si>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</si>
  <si>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</si>
  <si>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</si>
  <si>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</si>
  <si>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</si>
  <si>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</si>
  <si>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</si>
  <si>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</si>
  <si>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</si>
  <si>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</si>
  <si>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</si>
  <si>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</si>
  <si>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</si>
  <si>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</si>
  <si>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</si>
  <si>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</si>
  <si>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</si>
  <si>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</si>
  <si>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</si>
  <si>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</si>
  <si>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</si>
  <si>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</si>
  <si>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</si>
  <si>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</si>
  <si>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</si>
  <si>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</si>
  <si>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</si>
  <si>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</si>
  <si>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</si>
  <si>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</si>
  <si>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</si>
  <si>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</si>
  <si>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</si>
  <si>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</si>
  <si>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</si>
  <si>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</si>
  <si>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</si>
  <si>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</si>
  <si>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</si>
  <si>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</si>
  <si>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</si>
  <si>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</si>
  <si>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</si>
  <si>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</si>
  <si>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</si>
  <si>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</si>
  <si>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</si>
  <si>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</si>
  <si>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</si>
  <si>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</si>
  <si>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</si>
  <si>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</si>
  <si>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</si>
  <si>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</si>
  <si>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</si>
  <si>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</si>
  <si>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</si>
  <si>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</si>
  <si>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</si>
  <si>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</si>
  <si>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</si>
  <si>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</si>
  <si>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</si>
  <si>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</si>
  <si>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</si>
  <si>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</si>
  <si>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</si>
  <si>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</si>
  <si>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</si>
  <si>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</si>
  <si>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</si>
  <si>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</si>
  <si>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</si>
  <si>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</si>
  <si>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</si>
  <si>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</si>
  <si>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</si>
  <si>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</si>
  <si>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</si>
  <si>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</si>
  <si>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</si>
  <si>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</si>
  <si>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</si>
  <si>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</si>
  <si>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</si>
  <si>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</si>
  <si>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</si>
  <si>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</si>
  <si>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</si>
  <si>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</si>
  <si>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</si>
  <si>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</si>
  <si>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</si>
  <si>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</si>
  <si>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</si>
  <si>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</si>
  <si>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</si>
  <si>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</si>
  <si>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</si>
  <si>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</si>
  <si>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</si>
  <si>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</si>
  <si>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</si>
  <si>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</si>
  <si>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</si>
  <si>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</si>
  <si>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</si>
  <si>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</si>
  <si>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</si>
  <si>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</si>
  <si>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Spannweite</t>
  </si>
  <si>
    <t>KS-2 (2)</t>
  </si>
  <si>
    <t>KGu50-2 (4)</t>
  </si>
  <si>
    <t>KGu50-3 (5)</t>
  </si>
  <si>
    <t>KGu50-4 (6)</t>
  </si>
  <si>
    <t>KGü50-1 (7)</t>
  </si>
  <si>
    <t>KGü50-2 (8)</t>
  </si>
  <si>
    <t>KGü50-3 (9)</t>
  </si>
  <si>
    <t>KGü50-4 (10)</t>
  </si>
  <si>
    <t>N (Anzahl)</t>
  </si>
  <si>
    <t>Jugendamt
(St. = Stadt;
Kr. = Kreis)</t>
  </si>
  <si>
    <r>
      <t>Jugendamts-
typ</t>
    </r>
    <r>
      <rPr>
        <sz val="12"/>
        <color indexed="8"/>
        <rFont val="Calibri"/>
        <family val="2"/>
      </rPr>
      <t>¹</t>
    </r>
  </si>
  <si>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</si>
  <si>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</si>
  <si>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</si>
  <si>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</si>
  <si>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</si>
  <si>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</si>
  <si>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</si>
  <si>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</si>
  <si>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</si>
  <si>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</si>
  <si>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</si>
  <si>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</si>
  <si>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</si>
  <si>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</si>
  <si>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</si>
  <si>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</si>
  <si>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</si>
  <si>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</si>
  <si>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</si>
  <si>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</si>
  <si>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</si>
  <si>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</si>
  <si>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</si>
  <si>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</si>
  <si>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</si>
  <si>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</si>
  <si>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</si>
  <si>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</si>
  <si>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</si>
  <si>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</si>
  <si>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</si>
  <si>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</si>
  <si>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</si>
  <si>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</si>
  <si>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</si>
  <si>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</si>
  <si>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r>
      <t>Intensität von ambulanten Hilfen (andauernde Hilfen)</t>
    </r>
    <r>
      <rPr>
        <sz val="10"/>
        <rFont val="Calibri"/>
        <family val="2"/>
      </rPr>
      <t>¹</t>
    </r>
  </si>
  <si>
    <t>Ambulante Hilfen gem. §§ 27,2, 29-32, 35 SGB VIII (Zahl der Kinder)</t>
  </si>
  <si>
    <t>Quelle: IT.NRW, Zusammenstellung und Berechnung Arbeitsstelle Kinder- und Jugendhilfestatistik</t>
  </si>
  <si>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</si>
  <si>
    <t>Bielefeld, krfr. Stadt</t>
  </si>
  <si>
    <t>Geilenkirchen, Stadt</t>
  </si>
  <si>
    <t xml:space="preserve">Anmerkungen: Die Ergebnisse werden hier für die kreisfreien Städte und die Kreise dargestellt. Die Ergebnisse zu den kreisangehörigen Gemeinden mit einem eigenen Jugendamt werden dabei ihrem jeweiligen Kreis zugeordnet. </t>
  </si>
  <si>
    <t>Die Fallzahlen der 18- bis unter 27-Jährigen werden auf die Bevölkerungsgruppe der 18- bis unter 21-Jährigen bezogen.</t>
  </si>
  <si>
    <r>
      <t>18 Jahre und älter</t>
    </r>
    <r>
      <rPr>
        <vertAlign val="superscript"/>
        <sz val="10"/>
        <rFont val="Arial"/>
        <family val="2"/>
      </rPr>
      <t>1</t>
    </r>
  </si>
  <si>
    <t>Altersgruppe der 10- bis unter 27-Jährigen</t>
  </si>
  <si>
    <r>
      <t>10 Jahre und älter</t>
    </r>
    <r>
      <rPr>
        <vertAlign val="superscript"/>
        <sz val="10"/>
        <rFont val="Arial"/>
        <family val="2"/>
      </rPr>
      <t>1</t>
    </r>
  </si>
  <si>
    <t>Die Fallzahlen der unter 27-Jährigen werden auf die Bevölkerungsgruppe der unter 21-Jährigen bezogen.</t>
  </si>
  <si>
    <r>
      <t>insgesamt</t>
    </r>
    <r>
      <rPr>
        <vertAlign val="superscript"/>
        <sz val="10"/>
        <rFont val="Arial"/>
        <family val="2"/>
      </rPr>
      <t>2</t>
    </r>
  </si>
  <si>
    <t>Inanspruchnahme pro 10.000 der 6- bis unter 21-Jährigen</t>
  </si>
  <si>
    <t>Die Hilfen für junge Volljährige sind hier – wie auch in den vorherigen Veröffentlichungen der Jugendamtstabellen – mitberücksichtigt.</t>
  </si>
  <si>
    <t>Anmerkung: Die Hilfen für junge Volljährige sind hier – wie auch in den vorherigen Veröffentlichungen der Jugendamtstabellen – mitberücksichtigt.</t>
  </si>
  <si>
    <t xml:space="preserve">Anmerkung: Ergebnisse zu den Jugendamtstypen liegen für diese Auswertung nicht vor. </t>
  </si>
  <si>
    <t>Anmerkung: Die Hilfen für junge Volljährige sind hier – wie auch in den vorherigen Veröffentlichungen der Jugendamtstabellen – mitberücksichtigt. Siehe auch Anmerkung in Tab. 3a.</t>
  </si>
  <si>
    <t>Siehe Anmerkung in Tab. 3a.</t>
  </si>
  <si>
    <t>Tabelle 2: Bevölkerung in den Jugendamtsbezirken in Nordrhein-Westfalen 2020</t>
  </si>
  <si>
    <t>Tabelle 10: Dauer von familienersetzenden Hilfen und Intensität von ambulanten Leistungen in den Jugendamtsbezirken Nordrhein-Westfalens; 2020 (andauernde und beendete Hilfen, Anzahl der Hilfen absolut und durchschnittliche Dauer der Leistungen) (Jugendamtsbezirke sind innerhalb der Jugendamtstypen alphabetisch sortiert)</t>
  </si>
  <si>
    <t>Tabelle 9: Lebenslagen von Hilfen zur Erziehung in Anspruch nehmenden jungen Menschen (ohne Erziehungsberatung) in den Jugendamtsbezirken Nordrhein-Westfalens; 2020 (begonnene Hilfen, Angaben absolut und in %) (Jugendamtsbezirke sind innerhalb der Jugendamtstypen alphabetisch sortiert)</t>
  </si>
  <si>
    <t>Tabelle 8: Eingliederungshilfen (§ 35a SGB VIII) nach Altersgruppen und Geschlecht in den Jugendamtsbezirken Nordrhein-Westfalens; 2020 (Aufsummierung der am 31.12. eines Jahres andauernden und der innerhalb eines Jahres beendeten Leistungen; Angaben absolut, Inanspruchnahme pro 10.000 der altersgleichen Bevölkerung) (Jugendamtsbezirke sind innerhalb der Jugendamtstypen alphabetisch sortiert)</t>
  </si>
  <si>
    <t>Tabelle 7: Erziehungsberatung (§ 28 SGB VIII) nach Altersgruppen und Geschlecht in den Jugendamtsbezirken der Kreise und kreisfreien Städte Nordrhein-Westfalens; 2020 (andauernde Hilfen am 31.12.; Angaben absolut, Inanspruchnahme pro 10.000 der altersgleichen Bevölkerung) (Kreise und kreisfreie Städte sind alphabetisch sortiert)</t>
  </si>
  <si>
    <t>Tabelle 6: Inanspruchnahme von Leistungen der Hilfen zur Erziehung (ohne Erziehungsberatung) nach Geschlecht und Leistungssegmenten in den Jugendamtsbezirken Nordrhein-Westfalens; 2020 (Aufsummierung der am 31.12. eines Jahres andauernden und der innerhalb eines Jahres beendeten Leistungen; Angaben pro 10.000 der unter 21-jährigen Bevölkerung) (Jugendamtsbezirke sind innerhalb der Jugendamtstypen alphabetisch sortiert)</t>
  </si>
  <si>
    <t>Tabelle 5: Inanspruchnahme von Leistungen der Hilfen zur Erziehung (ohne Erziehungsberatung) nach Altersgruppen und Leistungssegmenten in den Jugendamtsbezirken Nordrhein-Westfalens; 2020 (andauernde Hilfen am 31.12.; Angaben pro 10.000 der altersgleichen Bevölkerung) (Jugendamtsbezirke sind innerhalb der Jugendamtstypen alphabetisch sortiert)</t>
  </si>
  <si>
    <t>Tabelle 4: Inanspruchnahme von Leistungen der Hilfen zur Erziehung (ohne Erziehungsberatung) nach Leistungssegmenten in den Jugendamtsbezirken Nordrhein-Westfalens; 2020 (Aufsummierung der am 31.12. eines Jahres andauernden und der innerhalb eines Jahres beendeten Hilfen; Angaben pro 10.000 der unter 21-jährigen Bevölkerung) (Jugendamtsbezirke sind innerhalb der Jugendamtstypen alphabetisch sortiert)</t>
  </si>
  <si>
    <t>Tabelle 3b: Leistungen der Hilfen zur Erziehung (ohne Erziehungsberatung) nach Leistungssegmenten in den Jugendamtsbezirken Nordrhein-Westfalens; 2020 (Aufsummierung der am 31.12. eines Jahres andauernden und der innerhalb eines Jahres beendeten Hilfen; Angaben absolut) (Jugendamtsbezirke sind innerhalb der Jugendamtstypen alphabetisch sortiert)</t>
  </si>
  <si>
    <t>Tabelle 3a: Leistungen der Hilfen zur Erziehung (einschl. Erziehungsberatung) und der Erziehungsberatung in den Jugendamtsbezirken der Kreise und kreisfreien Städte Nordrhein-Westfalens; 2020 (Aufsummierung der am 31.12. eines Jahres andauernden und der innerhalb eines Jahres beendeten Hilfen; Angaben absolut, Inanspruchnahme pro 10.000 der unter 21-jährigen Bevölkerung) (Kreise und kreisefreie Städte sind alphabetisch sortiert)</t>
  </si>
  <si>
    <t>Tabelle 11: Eckwerte zur Höhe der Pro-Kopf-Ausgaben der Jugendämter für die Hilfen zur Erziehung (einschl. der Hilfen für junge Volljährige) nach Jugendamtstypen in Nordrhein-Westfalen; 2020 (Angaben in EUR pro unter 21-Jährigen)</t>
  </si>
  <si>
    <t>Jugendamtstabellen 2020, Datengrundlage für das HzE-Berichtswesen NRW 2022</t>
  </si>
  <si>
    <t>Inanspruchnahme von Leistungen der Hilfen zur Erziehung (ohne Erziehungsberatung) nach Leistungssegmenten in den Jugendamtsbezirken Nordrhein-Westfalens; 2020 (Aufsummierung der am 31.12. eines Jahres andauernden und der innerhalb eines Jahres beendeten Hilfen; Angaben pro 10.000 der unter 21-jährigen Bevölkerung) (Jugendamtsbezirke sind innerhalb der Jugendamtstypen alphabetisch sortiert)</t>
  </si>
  <si>
    <t>Inanspruchnahme von Leistungen der Hilfen zur Erziehung (ohne Erziehungsberatung) nach Altersgruppen und Leistungssegmenten in den Jugendamtsbezirken Nordrhein-Westfalens; 2020 (andauernde Hilfen am 31.12.; Angaben pro 10.000 der altersgleichen Bevölkerung) (Jugendamtsbezirke sind innerhalb der Jugendamtstypen alphabetisch sortiert)</t>
  </si>
  <si>
    <t>Inanspruchnahme von Leistungen der Hilfen zur Erziehung (ohne Erziehungsberatung) nach Geschlecht und Leistungssegmenten in den Jugendamtsbezirken Nordrhein-Westfalens; 2020 (Aufsummierung der am 31.12. eines Jahres andauernden und der innerhalb eines Jahres beendeten Leistungen; Angaben pro 10.000 der unter 21-jährigen Bevölkerung) (Jugendamtsbezirke sind innerhalb der Jugendamtstypen alphabetisch sortiert)</t>
  </si>
  <si>
    <t>Erziehungsberatung (§ 28 SGB VIII) nach Altersgruppen und Geschlecht  in den Jugendamtsbezirken der Kreise und kreisfreien Städte Nordrhein-Westfalens; 2020 (andauernde Hilfen am 31.12.; Angaben absolut, Inanspruchnahme pro 10.000 der altersgleichen Bevölkerung) (Jugendamtsbezirke sind alphabetisch sortiert)</t>
  </si>
  <si>
    <t>Eingliederungshilfen (§ 35a SGB VIII) nach Altersgruppen und Geschlecht in den Jugendamtsbezirken Nordrhein-Westfalens; 2020 (Aufsummierung der am 31.12. eines Jahres andauernden und der innerhalb eines Jahres beendeten Leistungen; Angaben absolut, Inanspruchnahme pro 10.000 der altersgleichen Bevölkerung) (Jugendamtsbezirke sind innerhalb der Jugendamtstypen alphabetisch sortiert)</t>
  </si>
  <si>
    <t>Lebenslagen von Hilfen zur Erziehung in Anspruch nehmenden jungen Menschen (ohne Erziehungsberatung) in den Jugendamtsbezirken Nordrhein-Westfalens; 2020 (begonnene Hilfen, Angaben absolut und in %) (Jugendamtsbezirke sind innerhalb der Jugendamtstypen alphabetisch sortiert)</t>
  </si>
  <si>
    <t>Dauer von familienersetzenden Hilfen und Intensität von ambulanten Leistungen in den Jugendamtsbezirken Nordrhein-Westfalens; 2020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</si>
  <si>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2020 (Angaben pro unter 21-Jährigen)</t>
  </si>
  <si>
    <t>Bevölkerung in den Jugendamtsbezirken in Nordrhein-Westfalen 2020</t>
  </si>
  <si>
    <t>Leistungen der Hilfen zur Erziehung (einschl. Erziehungsberatung) und der Erziehungsberatung in den Jugendamtsbezirken der Kreise und kreisfreien Städte Nordrhein-Westfalens; 2020 (Aufsummierung der am 31.12. eines Jahres andauernden und der innerhalb eines Jahres beendeten Hilfen; Angaben absolut, Inanspruchnahme pro 10.000 der unter 21-jährigen Bevölkerung) (Jugendamtsbezirke sind alphabetisch sortiert)</t>
  </si>
  <si>
    <t>Leistungen der Hilfen zur Erziehung (ohne Erziehungsberatung) nach Leistungssegmenten in den Jugendamtsbezirken Nordrhein-Westfalens; 2020 (Aufsummierung der am 31.12. eines Jahres andauernden und der innerhalb eines Jahres beendeten Hilfen; Angaben absolut) (Jugendamtsbezirke sind innerhalb der Jugendamtstypen alphabetisch sortiert)</t>
  </si>
  <si>
    <t>Eine Erläuterung zu den Abkürzungen für die Jugendamtstypen findet sich im Anhang des HzE-Berichtes 2021 (Kap. 6.4).</t>
  </si>
  <si>
    <t>Der Gesamtwert für die Jugendamtsbezirke weicht um 6 junge Menschen (bei den beendeten familienorientierten Hilfen) von dem NRW-Ergebnis der Standardtabellen von IT.NRW ab. Vor diesem Hintergrund kann es bei den Inanspruchnahmequoten, in denen die entsprechenden Daten zu der Anzahl der Kinder in den familienorientierten Hilfen berücksichtigt werden, zu Abweichungen zu den Quoten des HzE-Berichts 2022 kommen. Diese sind allerdings sehr gering.</t>
  </si>
  <si>
    <t>Anmerkungen: Der Gesamtwert für die Jugendamtsbezirke weicht um 6 junge Menschen (bei den beendeten familienorientierten Hilfen) von dem NRW-Ergebnis der Standardtabellen von IT.NRW ab. Siehe auch Anmerkung in Tab. 3a.</t>
  </si>
  <si>
    <t>2. Bevölkerung in den Jugendamtsbezirken in Nordrhein-Westfalen 2020</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</si>
  <si>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2020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</si>
  <si>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2020 (Aufsummierung der zum 31.12. eines Jahres andauernden und der innerhalb eines Jahres beendeten Hilfen; Angaben absolut)</t>
  </si>
  <si>
    <t>4. Inanspruchnahme von Leistungen der Hilfen zur Erziehung (ohne Erziehungsberatung) nach Leistungssegmenten in den Jugendamtsbezirken Nordrhein-Westfalens; 2020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</si>
  <si>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2020 (am 31.12. andauernde Hilfen; Angaben pro 10.000 der altersgleichen Bevölkerung)</t>
  </si>
  <si>
    <t xml:space="preserve">6. Inanspruchnahme von Leistungen der Hilfen zur Erziehung nach Geschlecht und Leistungssegmenten in den Jugendamtsbezirken Nordrhein-Westfalens; 2020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</si>
  <si>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2020 (andauernde Hilfen am 31.12; Angaben absolut, Inanspruchnahme pro 10.000 der altersgleichen Bevölkerung)</t>
  </si>
  <si>
    <t xml:space="preserve">8. Eingliederungshilfen (§ 35a SGB VIII) nach Altersgruppen und Geschlecht in den Jugendamtsbezirken Nordrhein-Westfalens; 2020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</si>
  <si>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2020 (begonnene Hilfen, Angaben absolut und in %) </t>
  </si>
  <si>
    <t>10. Dauer von familienersetzenden Hilfen und Intensität von ambulanten Leistungen in den Jugendamtsbezirken Nordrhein-Westfalens; 2020 (andauernde und beendete Hilfen, Anzahl der Hilfen absolut und durchschnittliche Dauer der Leistungen)</t>
  </si>
  <si>
    <t>(Angaben der Bevölkerungsfortschreibung zum 31.12.2020 basieren auf dem Zensus 2011)</t>
  </si>
  <si>
    <r>
      <t>Hinweis:</t>
    </r>
    <r>
      <rPr>
        <sz val="11"/>
        <color rgb="FFFF0000"/>
        <rFont val="Arial"/>
        <family val="2"/>
      </rPr>
      <t xml:space="preserve"> Die Berechnungen der Pro-Kopf-Ausgaben in diesem Tabellenblatt wurden im November 2023 korrigiert. Die Berechnungen in der ursprünglichen Veröffentlichung (Herbst 2022) beinhalteten abweichend von Veröffentlichungen in früheren Jahren die Ausgaben für Eingliederungshilfen nach § 35a SGB VIII.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</si>
</sst>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
    <numFmt numFmtId="166" formatCode="#,##0.0"/>
    <numFmt numFmtId="167" formatCode="##\ ##"/>
    <numFmt numFmtId="168" formatCode="##\ ##\ #"/>
    <numFmt numFmtId="169" formatCode="##\ ##\ ##"/>
    <numFmt numFmtId="170" formatCode="##\ ##\ ##\ ###"/>
    <numFmt numFmtId="171" formatCode="\5######"/>
  </numFmts>
  <fonts count="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1"/>
      <color indexed="8"/>
      <name val="Calibri"/>
      <family val="2"/>
      <scheme val="minor"/>
    </font>
    <font>
      <vertAlign val="superscript"/>
      <sz val="10"/>
      <name val="Arial"/>
      <family val="2"/>
    </font>
    <font>
      <sz val="11"/>
      <color rgb="FFFF0000"/>
      <name val="Times New Roman"/>
      <family val="1"/>
    </font>
    <font>
      <b/>
      <sz val="9"/>
      <color indexed="81"/>
      <name val="Segoe UI"/>
      <family val="2"/>
    </font>
    <font>
      <b/>
      <sz val="14"/>
      <color rgb="FFFF0000"/>
      <name val="Arial"/>
      <family val="2"/>
    </font>
    <font>
      <b/>
      <sz val="11"/>
      <color rgb="FFFF0000"/>
      <name val="Arial"/>
      <family val="2"/>
    </font>
    <font>
      <sz val="11"/>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22">
    <xf numFmtId="0" fontId="0" fillId="0" borderId="0"/>
    <xf numFmtId="0" fontId="27" fillId="0" borderId="0"/>
    <xf numFmtId="0" fontId="20"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7" fontId="31"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19"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8" fontId="31"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19"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9" fontId="31"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19"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0" fontId="31"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19"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16" applyNumberFormat="0" applyAlignment="0" applyProtection="0"/>
    <xf numFmtId="0" fontId="31" fillId="20" borderId="16" applyNumberFormat="0" applyAlignment="0" applyProtection="0"/>
    <xf numFmtId="0" fontId="31" fillId="20" borderId="16" applyNumberFormat="0" applyAlignment="0" applyProtection="0"/>
    <xf numFmtId="0" fontId="31" fillId="20" borderId="17" applyNumberFormat="0" applyAlignment="0" applyProtection="0"/>
    <xf numFmtId="0" fontId="31" fillId="20" borderId="17" applyNumberFormat="0" applyAlignment="0" applyProtection="0"/>
    <xf numFmtId="0" fontId="31" fillId="20" borderId="17" applyNumberFormat="0" applyAlignment="0" applyProtection="0"/>
    <xf numFmtId="0" fontId="31" fillId="7" borderId="17" applyNumberFormat="0" applyAlignment="0" applyProtection="0"/>
    <xf numFmtId="0" fontId="31" fillId="7" borderId="17" applyNumberFormat="0" applyAlignment="0" applyProtection="0"/>
    <xf numFmtId="0" fontId="31" fillId="7" borderId="17" applyNumberFormat="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19" applyNumberFormat="0" applyFont="0" applyAlignment="0" applyProtection="0"/>
    <xf numFmtId="0" fontId="31" fillId="22" borderId="19" applyNumberFormat="0" applyFont="0" applyAlignment="0" applyProtection="0"/>
    <xf numFmtId="0" fontId="31" fillId="22" borderId="19" applyNumberFormat="0" applyFont="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2" fillId="0" borderId="0"/>
    <xf numFmtId="0" fontId="30" fillId="0" borderId="0"/>
    <xf numFmtId="0" fontId="31" fillId="0" borderId="0"/>
    <xf numFmtId="0" fontId="31" fillId="0" borderId="0"/>
    <xf numFmtId="0" fontId="30" fillId="0" borderId="0"/>
    <xf numFmtId="0" fontId="30" fillId="0" borderId="0"/>
    <xf numFmtId="0" fontId="30" fillId="0" borderId="0"/>
    <xf numFmtId="0" fontId="30" fillId="0" borderId="0"/>
    <xf numFmtId="0" fontId="32"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23" borderId="24" applyNumberFormat="0" applyAlignment="0" applyProtection="0"/>
    <xf numFmtId="0" fontId="31" fillId="23" borderId="24" applyNumberFormat="0" applyAlignment="0" applyProtection="0"/>
    <xf numFmtId="0" fontId="31" fillId="23" borderId="24" applyNumberFormat="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7" fillId="0" borderId="0"/>
    <xf numFmtId="0" fontId="16"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20" fillId="0" borderId="0"/>
    <xf numFmtId="0" fontId="15" fillId="0" borderId="0"/>
    <xf numFmtId="0" fontId="15"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15"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2" fillId="0" borderId="0"/>
    <xf numFmtId="0" fontId="34" fillId="0" borderId="0"/>
    <xf numFmtId="0" fontId="34" fillId="0" borderId="0"/>
    <xf numFmtId="0" fontId="20" fillId="0" borderId="0"/>
    <xf numFmtId="0" fontId="12" fillId="0" borderId="0"/>
    <xf numFmtId="0" fontId="20"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1" fillId="0" borderId="0"/>
    <xf numFmtId="0" fontId="34"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11" fillId="0" borderId="0"/>
    <xf numFmtId="0" fontId="34" fillId="0" borderId="0" applyNumberFormat="0" applyFont="0" applyFill="0" applyBorder="0" applyAlignment="0" applyProtection="0"/>
    <xf numFmtId="0" fontId="11" fillId="0" borderId="0"/>
    <xf numFmtId="0" fontId="11" fillId="0" borderId="0"/>
    <xf numFmtId="0" fontId="34"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20"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34" fillId="0" borderId="0"/>
    <xf numFmtId="0" fontId="11" fillId="0" borderId="0"/>
    <xf numFmtId="0" fontId="20" fillId="0" borderId="0"/>
    <xf numFmtId="0" fontId="20"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10" fillId="0" borderId="0"/>
    <xf numFmtId="0" fontId="20" fillId="0" borderId="0" applyNumberFormat="0" applyFont="0" applyFill="0" applyBorder="0" applyAlignment="0" applyProtection="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9" fillId="0" borderId="0"/>
    <xf numFmtId="0" fontId="9" fillId="0" borderId="0"/>
    <xf numFmtId="0" fontId="9" fillId="0" borderId="0"/>
    <xf numFmtId="0" fontId="8" fillId="0" borderId="0"/>
    <xf numFmtId="0" fontId="8"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applyNumberFormat="0" applyFill="0" applyBorder="0" applyAlignment="0" applyProtection="0"/>
    <xf numFmtId="0" fontId="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7">
    <xf numFmtId="0" fontId="0" fillId="0" borderId="0" xfId="0"/>
    <xf numFmtId="0" fontId="19" fillId="0" borderId="0" xfId="0" applyFont="1"/>
    <xf numFmtId="0" fontId="19" fillId="0" borderId="0" xfId="0" applyFont="1" applyAlignment="1">
      <alignment horizontal="center"/>
    </xf>
    <xf numFmtId="0" fontId="23" fillId="0" borderId="0" xfId="0" applyFont="1" applyAlignment="1">
      <alignment horizontal="left"/>
    </xf>
    <xf numFmtId="0" fontId="24" fillId="0" borderId="0" xfId="0" applyFont="1"/>
    <xf numFmtId="3" fontId="19" fillId="0" borderId="0" xfId="0" applyNumberFormat="1" applyFont="1"/>
    <xf numFmtId="0" fontId="25" fillId="0" borderId="0" xfId="0" applyFont="1"/>
    <xf numFmtId="0" fontId="0" fillId="0" borderId="0" xfId="0" applyAlignment="1">
      <alignment horizontal="center" vertical="top" wrapText="1"/>
    </xf>
    <xf numFmtId="165" fontId="25" fillId="0" borderId="0" xfId="0" applyNumberFormat="1" applyFont="1"/>
    <xf numFmtId="0" fontId="20" fillId="0" borderId="0" xfId="0" applyFont="1" applyAlignment="1">
      <alignment horizontal="center" vertical="top" wrapText="1"/>
    </xf>
    <xf numFmtId="3" fontId="0" fillId="0" borderId="0" xfId="0" applyNumberFormat="1"/>
    <xf numFmtId="165" fontId="0" fillId="0" borderId="0" xfId="0" applyNumberFormat="1"/>
    <xf numFmtId="1" fontId="0" fillId="0" borderId="0" xfId="0" applyNumberFormat="1"/>
    <xf numFmtId="0" fontId="19" fillId="0" borderId="0" xfId="0" applyFont="1" applyAlignment="1">
      <alignment horizontal="left" vertical="center" wrapText="1"/>
    </xf>
    <xf numFmtId="0" fontId="22" fillId="0" borderId="0" xfId="0" applyFont="1"/>
    <xf numFmtId="0" fontId="35" fillId="0" borderId="0" xfId="0" applyFont="1"/>
    <xf numFmtId="0" fontId="38" fillId="0" borderId="0" xfId="0" applyFont="1" applyAlignment="1">
      <alignment horizontal="left"/>
    </xf>
    <xf numFmtId="0" fontId="28" fillId="0" borderId="0" xfId="1" applyFont="1" applyAlignment="1">
      <alignment wrapText="1"/>
    </xf>
    <xf numFmtId="0" fontId="39" fillId="0" borderId="0" xfId="0" applyFont="1"/>
    <xf numFmtId="0" fontId="38" fillId="0" borderId="0" xfId="0" applyFont="1"/>
    <xf numFmtId="0" fontId="40" fillId="0" borderId="0" xfId="0" applyFont="1"/>
    <xf numFmtId="0" fontId="41" fillId="0" borderId="0" xfId="0" applyFont="1" applyAlignment="1">
      <alignment horizontal="left"/>
    </xf>
    <xf numFmtId="0" fontId="0" fillId="0" borderId="0" xfId="0" applyAlignment="1">
      <alignment vertical="top"/>
    </xf>
    <xf numFmtId="0" fontId="20" fillId="0" borderId="0" xfId="0" applyFont="1" applyAlignment="1">
      <alignment vertical="top"/>
    </xf>
    <xf numFmtId="171" fontId="20" fillId="0" borderId="0" xfId="0" applyNumberFormat="1" applyFont="1" applyAlignment="1">
      <alignment horizontal="center"/>
    </xf>
    <xf numFmtId="171" fontId="20" fillId="0" borderId="1" xfId="0" applyNumberFormat="1" applyFont="1" applyBorder="1"/>
    <xf numFmtId="0" fontId="27" fillId="0" borderId="1" xfId="1" applyBorder="1" applyAlignment="1">
      <alignment wrapText="1"/>
    </xf>
    <xf numFmtId="0" fontId="20" fillId="0" borderId="0" xfId="0" applyFont="1"/>
    <xf numFmtId="0" fontId="42" fillId="0" borderId="0" xfId="0" applyFont="1" applyAlignment="1">
      <alignment horizontal="left" vertical="top" wrapText="1"/>
    </xf>
    <xf numFmtId="0" fontId="20" fillId="0" borderId="10" xfId="0" applyFont="1" applyBorder="1"/>
    <xf numFmtId="0" fontId="0" fillId="0" borderId="31" xfId="0" applyBorder="1"/>
    <xf numFmtId="3" fontId="20" fillId="0" borderId="0" xfId="685" applyNumberFormat="1" applyAlignment="1">
      <alignment horizontal="right"/>
    </xf>
    <xf numFmtId="0" fontId="20" fillId="0" borderId="0" xfId="0" applyFont="1" applyAlignment="1">
      <alignment horizontal="right"/>
    </xf>
    <xf numFmtId="0" fontId="19" fillId="0" borderId="31" xfId="0" applyFont="1" applyBorder="1"/>
    <xf numFmtId="0" fontId="19" fillId="0" borderId="31" xfId="0" applyFont="1" applyBorder="1" applyAlignment="1">
      <alignment horizontal="left" vertical="center" wrapText="1"/>
    </xf>
    <xf numFmtId="0" fontId="37" fillId="0" borderId="0" xfId="0" applyFont="1" applyAlignment="1">
      <alignment horizontal="justify"/>
    </xf>
    <xf numFmtId="3" fontId="25" fillId="0" borderId="0" xfId="0" applyNumberFormat="1" applyFont="1"/>
    <xf numFmtId="166" fontId="28" fillId="0" borderId="0" xfId="2" applyNumberFormat="1" applyFont="1" applyAlignment="1">
      <alignment horizontal="right" vertical="top"/>
    </xf>
    <xf numFmtId="0" fontId="0" fillId="0" borderId="27" xfId="0" applyBorder="1"/>
    <xf numFmtId="166" fontId="25" fillId="0" borderId="0" xfId="0" applyNumberFormat="1" applyFont="1"/>
    <xf numFmtId="0" fontId="20" fillId="0" borderId="1" xfId="0" applyFont="1" applyBorder="1"/>
    <xf numFmtId="0" fontId="28" fillId="0" borderId="5" xfId="1" applyFont="1" applyBorder="1" applyAlignment="1">
      <alignment vertical="center" wrapText="1"/>
    </xf>
    <xf numFmtId="0" fontId="28" fillId="0" borderId="28" xfId="1" applyFont="1" applyBorder="1" applyAlignment="1">
      <alignment wrapText="1"/>
    </xf>
    <xf numFmtId="0" fontId="28" fillId="0" borderId="29" xfId="1" applyFont="1" applyBorder="1" applyAlignment="1">
      <alignment wrapText="1"/>
    </xf>
    <xf numFmtId="0" fontId="27" fillId="0" borderId="29" xfId="1" applyBorder="1" applyAlignment="1">
      <alignment wrapText="1"/>
    </xf>
    <xf numFmtId="0" fontId="27" fillId="0" borderId="30" xfId="1" applyBorder="1" applyAlignment="1">
      <alignment wrapText="1"/>
    </xf>
    <xf numFmtId="0" fontId="27" fillId="0" borderId="0" xfId="1" applyAlignment="1">
      <alignment wrapText="1"/>
    </xf>
    <xf numFmtId="0" fontId="41" fillId="0" borderId="0" xfId="0" applyFont="1"/>
    <xf numFmtId="0" fontId="20" fillId="0" borderId="1" xfId="0" applyFont="1" applyBorder="1" applyAlignment="1">
      <alignment horizontal="center"/>
    </xf>
    <xf numFmtId="0" fontId="33" fillId="0" borderId="0" xfId="0" applyFont="1" applyAlignment="1">
      <alignment horizontal="left" vertical="top"/>
    </xf>
    <xf numFmtId="171" fontId="25" fillId="0" borderId="10" xfId="0" applyNumberFormat="1" applyFont="1" applyBorder="1" applyAlignment="1">
      <alignment horizontal="center" vertical="center"/>
    </xf>
    <xf numFmtId="171" fontId="25" fillId="0" borderId="0" xfId="0" applyNumberFormat="1" applyFont="1" applyAlignment="1">
      <alignment horizontal="center"/>
    </xf>
    <xf numFmtId="171" fontId="20" fillId="0" borderId="27" xfId="0" applyNumberFormat="1" applyFont="1" applyBorder="1" applyAlignment="1">
      <alignment horizontal="center"/>
    </xf>
    <xf numFmtId="0" fontId="20" fillId="0" borderId="9" xfId="2" applyBorder="1"/>
    <xf numFmtId="0" fontId="20" fillId="0" borderId="10" xfId="2" applyBorder="1"/>
    <xf numFmtId="0" fontId="20" fillId="0" borderId="31" xfId="2" applyBorder="1"/>
    <xf numFmtId="0" fontId="20" fillId="0" borderId="0" xfId="2"/>
    <xf numFmtId="0" fontId="20" fillId="0" borderId="32" xfId="2" applyBorder="1"/>
    <xf numFmtId="0" fontId="20" fillId="0" borderId="27" xfId="2" applyBorder="1"/>
    <xf numFmtId="0" fontId="25" fillId="24" borderId="2" xfId="0" applyFont="1" applyFill="1" applyBorder="1"/>
    <xf numFmtId="3" fontId="25" fillId="24" borderId="1" xfId="0" applyNumberFormat="1" applyFont="1" applyFill="1" applyBorder="1" applyAlignment="1">
      <alignment horizontal="right"/>
    </xf>
    <xf numFmtId="0" fontId="27" fillId="0" borderId="33" xfId="1" applyBorder="1" applyAlignment="1">
      <alignment wrapText="1"/>
    </xf>
    <xf numFmtId="0" fontId="20" fillId="0" borderId="9" xfId="0" applyFont="1" applyBorder="1"/>
    <xf numFmtId="171" fontId="20" fillId="0" borderId="0" xfId="0" applyNumberFormat="1" applyFont="1" applyAlignment="1">
      <alignment horizontal="right"/>
    </xf>
    <xf numFmtId="0" fontId="20" fillId="0" borderId="31" xfId="0" applyFont="1" applyBorder="1"/>
    <xf numFmtId="171" fontId="20" fillId="0" borderId="1" xfId="0" applyNumberFormat="1" applyFont="1" applyBorder="1" applyAlignment="1">
      <alignment horizontal="right"/>
    </xf>
    <xf numFmtId="3" fontId="20" fillId="0" borderId="1" xfId="685" applyNumberFormat="1" applyBorder="1"/>
    <xf numFmtId="3" fontId="27" fillId="0" borderId="1" xfId="685" applyNumberFormat="1" applyFont="1" applyBorder="1"/>
    <xf numFmtId="0" fontId="20" fillId="24" borderId="1" xfId="0" applyFont="1" applyFill="1" applyBorder="1"/>
    <xf numFmtId="0" fontId="20" fillId="24" borderId="1" xfId="0" applyFont="1" applyFill="1" applyBorder="1" applyAlignment="1">
      <alignment horizontal="center"/>
    </xf>
    <xf numFmtId="0" fontId="27" fillId="0" borderId="2" xfId="1" applyBorder="1" applyAlignment="1">
      <alignment wrapText="1"/>
    </xf>
    <xf numFmtId="0" fontId="25" fillId="24" borderId="1" xfId="0" applyFont="1" applyFill="1" applyBorder="1"/>
    <xf numFmtId="0" fontId="42" fillId="24" borderId="1" xfId="0" applyFont="1" applyFill="1" applyBorder="1"/>
    <xf numFmtId="0" fontId="42" fillId="24" borderId="1" xfId="0" applyFont="1" applyFill="1" applyBorder="1" applyAlignment="1">
      <alignment horizontal="center"/>
    </xf>
    <xf numFmtId="0" fontId="20" fillId="0" borderId="1" xfId="1063" applyBorder="1" applyAlignment="1">
      <alignment wrapText="1"/>
    </xf>
    <xf numFmtId="0" fontId="20" fillId="0" borderId="2" xfId="1063" applyBorder="1" applyAlignment="1">
      <alignment wrapText="1"/>
    </xf>
    <xf numFmtId="166" fontId="20" fillId="0" borderId="1" xfId="0" applyNumberFormat="1" applyFont="1" applyBorder="1" applyAlignment="1">
      <alignment horizontal="right"/>
    </xf>
    <xf numFmtId="0" fontId="20" fillId="24" borderId="1" xfId="0" applyFont="1" applyFill="1" applyBorder="1" applyAlignment="1">
      <alignment horizontal="right"/>
    </xf>
    <xf numFmtId="0" fontId="20" fillId="0" borderId="0" xfId="1063" applyAlignment="1">
      <alignment wrapText="1"/>
    </xf>
    <xf numFmtId="0" fontId="20" fillId="0" borderId="2" xfId="0" applyFont="1" applyBorder="1"/>
    <xf numFmtId="0" fontId="20" fillId="0" borderId="1" xfId="0" applyFont="1" applyBorder="1" applyAlignment="1">
      <alignment horizontal="right"/>
    </xf>
    <xf numFmtId="0" fontId="25" fillId="24" borderId="1" xfId="0" applyFont="1" applyFill="1" applyBorder="1" applyAlignment="1">
      <alignment horizontal="right"/>
    </xf>
    <xf numFmtId="0" fontId="25" fillId="24" borderId="1" xfId="0" applyFont="1" applyFill="1" applyBorder="1" applyAlignment="1">
      <alignment horizontal="center"/>
    </xf>
    <xf numFmtId="164" fontId="20" fillId="0" borderId="1" xfId="0" applyNumberFormat="1" applyFont="1" applyBorder="1" applyAlignment="1">
      <alignment horizontal="right"/>
    </xf>
    <xf numFmtId="3" fontId="27" fillId="0" borderId="1" xfId="1063" applyNumberFormat="1" applyFont="1" applyBorder="1" applyAlignment="1">
      <alignment horizontal="right"/>
    </xf>
    <xf numFmtId="3" fontId="20" fillId="0" borderId="1" xfId="0" applyNumberFormat="1" applyFont="1" applyBorder="1" applyAlignment="1">
      <alignment horizontal="right"/>
    </xf>
    <xf numFmtId="166" fontId="20" fillId="0" borderId="1" xfId="665" applyNumberFormat="1" applyBorder="1" applyAlignment="1">
      <alignment horizontal="right"/>
    </xf>
    <xf numFmtId="3" fontId="27" fillId="0" borderId="0" xfId="1063" applyNumberFormat="1" applyFont="1" applyAlignment="1">
      <alignment horizontal="right"/>
    </xf>
    <xf numFmtId="166" fontId="20" fillId="0" borderId="1" xfId="683" applyNumberFormat="1" applyBorder="1" applyAlignment="1">
      <alignment horizontal="right"/>
    </xf>
    <xf numFmtId="3" fontId="27" fillId="0" borderId="1" xfId="368" applyNumberFormat="1" applyFont="1" applyBorder="1" applyAlignment="1">
      <alignment horizontal="right" vertical="top" wrapText="1"/>
    </xf>
    <xf numFmtId="3" fontId="28" fillId="24" borderId="1" xfId="0" applyNumberFormat="1" applyFont="1" applyFill="1" applyBorder="1" applyAlignment="1">
      <alignment horizontal="right" vertical="top" wrapText="1"/>
    </xf>
    <xf numFmtId="3" fontId="25" fillId="24" borderId="1" xfId="0" applyNumberFormat="1" applyFont="1" applyFill="1" applyBorder="1"/>
    <xf numFmtId="165" fontId="27" fillId="0" borderId="1" xfId="53279" applyNumberFormat="1" applyFont="1" applyBorder="1" applyAlignment="1">
      <alignment horizontal="right" vertical="top"/>
    </xf>
    <xf numFmtId="165" fontId="27" fillId="0" borderId="1" xfId="53280" applyNumberFormat="1" applyFont="1" applyBorder="1" applyAlignment="1">
      <alignment horizontal="right" vertical="top"/>
    </xf>
    <xf numFmtId="165" fontId="27" fillId="0" borderId="8" xfId="53280" applyNumberFormat="1" applyFont="1" applyBorder="1" applyAlignment="1">
      <alignment horizontal="right" vertical="top"/>
    </xf>
    <xf numFmtId="3" fontId="27" fillId="0" borderId="1" xfId="53279" applyNumberFormat="1" applyFont="1" applyBorder="1" applyAlignment="1">
      <alignment horizontal="right" vertical="top"/>
    </xf>
    <xf numFmtId="3" fontId="27" fillId="0" borderId="1" xfId="53280" applyNumberFormat="1" applyFont="1" applyBorder="1" applyAlignment="1">
      <alignment horizontal="right" vertical="top"/>
    </xf>
    <xf numFmtId="3" fontId="27" fillId="0" borderId="8" xfId="53280" applyNumberFormat="1" applyFont="1" applyBorder="1" applyAlignment="1">
      <alignment horizontal="right" vertical="top"/>
    </xf>
    <xf numFmtId="0" fontId="42" fillId="0" borderId="0" xfId="0" applyFont="1"/>
    <xf numFmtId="0" fontId="42" fillId="0" borderId="0" xfId="0" applyFont="1" applyAlignment="1">
      <alignment horizontal="center"/>
    </xf>
    <xf numFmtId="0" fontId="33" fillId="0" borderId="0" xfId="0" applyFont="1" applyAlignment="1">
      <alignment vertical="top" wrapText="1"/>
    </xf>
    <xf numFmtId="0" fontId="20" fillId="0" borderId="27" xfId="0" applyFont="1" applyBorder="1"/>
    <xf numFmtId="0" fontId="0" fillId="0" borderId="1" xfId="0" applyBorder="1"/>
    <xf numFmtId="3" fontId="44" fillId="0" borderId="0" xfId="685" applyNumberFormat="1" applyFont="1" applyAlignment="1">
      <alignment horizontal="left"/>
    </xf>
    <xf numFmtId="0" fontId="20" fillId="24" borderId="1" xfId="1063" applyFill="1" applyBorder="1" applyAlignment="1">
      <alignment wrapText="1"/>
    </xf>
    <xf numFmtId="0" fontId="20" fillId="24" borderId="2" xfId="1063" applyFill="1" applyBorder="1" applyAlignment="1">
      <alignment wrapText="1"/>
    </xf>
    <xf numFmtId="171" fontId="20" fillId="24" borderId="1" xfId="0" applyNumberFormat="1" applyFont="1" applyFill="1" applyBorder="1" applyAlignment="1">
      <alignment horizontal="right"/>
    </xf>
    <xf numFmtId="1" fontId="20" fillId="0" borderId="0" xfId="685" applyNumberFormat="1" applyAlignment="1">
      <alignment horizontal="right"/>
    </xf>
    <xf numFmtId="0" fontId="27" fillId="0" borderId="1" xfId="1" applyBorder="1" applyAlignment="1">
      <alignment vertical="center" wrapText="1"/>
    </xf>
    <xf numFmtId="0" fontId="49" fillId="25" borderId="0" xfId="0" applyFont="1" applyFill="1"/>
    <xf numFmtId="0" fontId="50" fillId="25" borderId="3" xfId="0" applyFont="1" applyFill="1" applyBorder="1" applyAlignment="1">
      <alignment horizontal="center"/>
    </xf>
    <xf numFmtId="0" fontId="49" fillId="25" borderId="0" xfId="0" applyFont="1" applyFill="1" applyAlignment="1">
      <alignment horizontal="left" vertical="center" wrapText="1"/>
    </xf>
    <xf numFmtId="0" fontId="49" fillId="25" borderId="0" xfId="0" applyFont="1" applyFill="1" applyAlignment="1">
      <alignment horizontal="center" vertical="center" wrapText="1"/>
    </xf>
    <xf numFmtId="0" fontId="49" fillId="26" borderId="1" xfId="0" applyFont="1" applyFill="1" applyBorder="1" applyAlignment="1" applyProtection="1">
      <alignment horizontal="center" vertical="center" wrapText="1"/>
      <protection locked="0"/>
    </xf>
    <xf numFmtId="0" fontId="49" fillId="27" borderId="1" xfId="0" applyFont="1" applyFill="1" applyBorder="1" applyAlignment="1">
      <alignment horizontal="center" vertical="center" wrapText="1"/>
    </xf>
    <xf numFmtId="0" fontId="50" fillId="25" borderId="0" xfId="0" applyFont="1" applyFill="1"/>
    <xf numFmtId="0" fontId="49" fillId="25" borderId="0" xfId="0" applyFont="1" applyFill="1" applyAlignment="1">
      <alignment horizontal="right" vertical="center"/>
    </xf>
    <xf numFmtId="0" fontId="49" fillId="25" borderId="1" xfId="0" applyFont="1" applyFill="1" applyBorder="1" applyAlignment="1">
      <alignment horizontal="center"/>
    </xf>
    <xf numFmtId="0" fontId="49" fillId="25" borderId="0" xfId="0" applyFont="1" applyFill="1" applyAlignment="1">
      <alignment horizontal="center"/>
    </xf>
    <xf numFmtId="0" fontId="49" fillId="25" borderId="0" xfId="0" applyFont="1" applyFill="1" applyAlignment="1">
      <alignment horizontal="right"/>
    </xf>
    <xf numFmtId="3" fontId="49" fillId="25" borderId="1" xfId="0" applyNumberFormat="1" applyFont="1" applyFill="1" applyBorder="1" applyAlignment="1">
      <alignment horizontal="center"/>
    </xf>
    <xf numFmtId="49" fontId="49" fillId="25" borderId="0" xfId="0" applyNumberFormat="1" applyFont="1" applyFill="1" applyAlignment="1">
      <alignment horizontal="right" vertical="center" wrapText="1"/>
    </xf>
    <xf numFmtId="166" fontId="49" fillId="25" borderId="1" xfId="0" applyNumberFormat="1" applyFont="1" applyFill="1" applyBorder="1" applyAlignment="1">
      <alignment horizontal="center"/>
    </xf>
    <xf numFmtId="0" fontId="49" fillId="28" borderId="1" xfId="0" applyFont="1" applyFill="1" applyBorder="1" applyAlignment="1">
      <alignment horizontal="center"/>
    </xf>
    <xf numFmtId="0" fontId="50" fillId="25" borderId="0" xfId="0" applyFont="1" applyFill="1" applyAlignment="1">
      <alignment vertical="center" wrapText="1"/>
    </xf>
    <xf numFmtId="49" fontId="49" fillId="25" borderId="0" xfId="0" applyNumberFormat="1" applyFont="1" applyFill="1" applyAlignment="1">
      <alignment vertical="center" wrapText="1"/>
    </xf>
    <xf numFmtId="49" fontId="49" fillId="25" borderId="0" xfId="0" applyNumberFormat="1" applyFont="1" applyFill="1" applyAlignment="1">
      <alignment horizontal="center" vertical="center" wrapText="1"/>
    </xf>
    <xf numFmtId="3" fontId="49" fillId="28" borderId="1" xfId="0" applyNumberFormat="1" applyFont="1" applyFill="1" applyBorder="1" applyAlignment="1">
      <alignment horizontal="center"/>
    </xf>
    <xf numFmtId="0" fontId="50" fillId="29" borderId="1" xfId="0" applyFont="1" applyFill="1" applyBorder="1" applyAlignment="1" applyProtection="1">
      <alignment horizontal="center" vertical="center" wrapText="1"/>
      <protection locked="0"/>
    </xf>
    <xf numFmtId="0" fontId="48" fillId="0" borderId="0" xfId="53313" applyAlignment="1">
      <alignment vertical="top"/>
    </xf>
    <xf numFmtId="0" fontId="48" fillId="0" borderId="0" xfId="53313"/>
    <xf numFmtId="0" fontId="48" fillId="0" borderId="0" xfId="53313" applyFill="1"/>
    <xf numFmtId="0" fontId="27" fillId="0" borderId="5" xfId="1" applyBorder="1" applyAlignment="1">
      <alignment wrapText="1"/>
    </xf>
    <xf numFmtId="0" fontId="54" fillId="0" borderId="0" xfId="0" applyFont="1"/>
    <xf numFmtId="0" fontId="55" fillId="0" borderId="0" xfId="0" applyFont="1"/>
    <xf numFmtId="166" fontId="19" fillId="0" borderId="0" xfId="0" applyNumberFormat="1" applyFont="1"/>
    <xf numFmtId="166" fontId="27" fillId="0" borderId="8" xfId="368" applyNumberFormat="1" applyFont="1" applyBorder="1" applyAlignment="1">
      <alignment horizontal="right" vertical="top"/>
    </xf>
    <xf numFmtId="166" fontId="27" fillId="0" borderId="1" xfId="368" applyNumberFormat="1" applyFont="1" applyBorder="1" applyAlignment="1">
      <alignment horizontal="right" vertical="top"/>
    </xf>
    <xf numFmtId="1" fontId="20" fillId="0" borderId="1" xfId="1063" applyNumberFormat="1" applyBorder="1" applyAlignment="1">
      <alignment wrapText="1"/>
    </xf>
    <xf numFmtId="1" fontId="20" fillId="0" borderId="2" xfId="1063" applyNumberFormat="1" applyBorder="1" applyAlignment="1">
      <alignment wrapText="1"/>
    </xf>
    <xf numFmtId="1" fontId="20" fillId="0" borderId="1" xfId="0" applyNumberFormat="1" applyFont="1" applyBorder="1" applyAlignment="1">
      <alignment horizontal="right"/>
    </xf>
    <xf numFmtId="1" fontId="27" fillId="0" borderId="1" xfId="1" applyNumberFormat="1" applyBorder="1" applyAlignment="1">
      <alignment wrapText="1"/>
    </xf>
    <xf numFmtId="1" fontId="27" fillId="0" borderId="1" xfId="368" applyNumberFormat="1" applyFont="1" applyBorder="1" applyAlignment="1">
      <alignment horizontal="right" vertical="top" wrapText="1"/>
    </xf>
    <xf numFmtId="49" fontId="0" fillId="0" borderId="25" xfId="0" applyNumberFormat="1" applyBorder="1" applyAlignment="1">
      <alignment horizontal="center" wrapText="1"/>
    </xf>
    <xf numFmtId="49" fontId="0" fillId="0" borderId="1" xfId="0" applyNumberFormat="1" applyBorder="1" applyAlignment="1">
      <alignment horizontal="center" wrapText="1"/>
    </xf>
    <xf numFmtId="49" fontId="20" fillId="0" borderId="1" xfId="0" applyNumberFormat="1" applyFont="1" applyBorder="1" applyAlignment="1">
      <alignment horizontal="center" wrapText="1"/>
    </xf>
    <xf numFmtId="49" fontId="0" fillId="0" borderId="11" xfId="0" applyNumberFormat="1" applyBorder="1" applyAlignment="1">
      <alignment horizontal="center" wrapText="1"/>
    </xf>
    <xf numFmtId="49" fontId="26" fillId="0" borderId="8" xfId="0" applyNumberFormat="1" applyFont="1" applyBorder="1" applyAlignment="1">
      <alignment horizontal="center" wrapText="1"/>
    </xf>
    <xf numFmtId="49" fontId="26" fillId="0" borderId="1" xfId="0" applyNumberFormat="1" applyFont="1" applyBorder="1" applyAlignment="1">
      <alignment horizontal="center" wrapText="1"/>
    </xf>
    <xf numFmtId="49" fontId="26" fillId="0" borderId="11" xfId="0" applyNumberFormat="1" applyFont="1" applyBorder="1" applyAlignment="1">
      <alignment horizontal="center" wrapText="1"/>
    </xf>
    <xf numFmtId="49" fontId="20" fillId="0" borderId="25" xfId="0" applyNumberFormat="1" applyFont="1" applyBorder="1" applyAlignment="1">
      <alignment horizontal="center" wrapText="1"/>
    </xf>
    <xf numFmtId="0" fontId="26" fillId="0" borderId="11" xfId="0" applyFont="1" applyBorder="1" applyAlignment="1">
      <alignment horizontal="center" wrapText="1"/>
    </xf>
    <xf numFmtId="0" fontId="20" fillId="0" borderId="11" xfId="0" applyFont="1" applyBorder="1" applyAlignment="1">
      <alignment horizontal="center" wrapText="1"/>
    </xf>
    <xf numFmtId="49" fontId="20" fillId="0" borderId="34" xfId="0" applyNumberFormat="1" applyFont="1" applyBorder="1" applyAlignment="1">
      <alignment horizontal="center" wrapText="1"/>
    </xf>
    <xf numFmtId="49" fontId="20" fillId="0" borderId="4" xfId="0" applyNumberFormat="1" applyFont="1" applyBorder="1" applyAlignment="1">
      <alignment horizontal="center" wrapText="1"/>
    </xf>
    <xf numFmtId="49" fontId="20" fillId="0" borderId="14" xfId="0" applyNumberFormat="1" applyFont="1" applyBorder="1" applyAlignment="1">
      <alignment horizontal="center" wrapText="1"/>
    </xf>
    <xf numFmtId="0" fontId="20" fillId="0" borderId="1" xfId="0" applyFont="1" applyBorder="1" applyAlignment="1">
      <alignment horizontal="center" vertical="center" wrapText="1"/>
    </xf>
    <xf numFmtId="3" fontId="20" fillId="0" borderId="1" xfId="685" applyNumberFormat="1" applyBorder="1" applyAlignment="1">
      <alignment horizontal="center" vertical="center" wrapText="1"/>
    </xf>
    <xf numFmtId="3" fontId="25" fillId="24" borderId="1" xfId="326" applyNumberFormat="1" applyFont="1" applyFill="1" applyBorder="1"/>
    <xf numFmtId="3" fontId="26" fillId="0" borderId="0" xfId="0" applyNumberFormat="1" applyFont="1" applyAlignment="1">
      <alignment horizontal="center" vertical="top" wrapText="1"/>
    </xf>
    <xf numFmtId="166" fontId="25" fillId="0" borderId="0" xfId="0" applyNumberFormat="1" applyFont="1" applyAlignment="1">
      <alignment horizontal="right"/>
    </xf>
    <xf numFmtId="166" fontId="25" fillId="24" borderId="1" xfId="0" applyNumberFormat="1" applyFont="1" applyFill="1" applyBorder="1" applyAlignment="1">
      <alignment horizontal="right"/>
    </xf>
    <xf numFmtId="166" fontId="25" fillId="24" borderId="1" xfId="455" applyNumberFormat="1" applyFont="1" applyFill="1" applyBorder="1" applyAlignment="1">
      <alignment horizontal="right"/>
    </xf>
    <xf numFmtId="164" fontId="25" fillId="0" borderId="0" xfId="0" applyNumberFormat="1" applyFont="1"/>
    <xf numFmtId="164" fontId="25" fillId="0" borderId="10" xfId="0" applyNumberFormat="1" applyFont="1" applyBorder="1" applyAlignment="1">
      <alignment horizontal="right"/>
    </xf>
    <xf numFmtId="164" fontId="25" fillId="0" borderId="0" xfId="0" applyNumberFormat="1" applyFont="1" applyAlignment="1">
      <alignment horizontal="right"/>
    </xf>
    <xf numFmtId="164" fontId="25" fillId="0" borderId="10" xfId="0" applyNumberFormat="1" applyFont="1" applyBorder="1"/>
    <xf numFmtId="0" fontId="20" fillId="0" borderId="11" xfId="0" applyFont="1" applyBorder="1" applyAlignment="1">
      <alignment horizontal="center" vertical="center" wrapText="1"/>
    </xf>
    <xf numFmtId="166" fontId="28" fillId="24" borderId="8" xfId="368" applyNumberFormat="1" applyFont="1" applyFill="1" applyBorder="1" applyAlignment="1">
      <alignment horizontal="right" vertical="top"/>
    </xf>
    <xf numFmtId="166" fontId="28" fillId="24" borderId="1" xfId="368" applyNumberFormat="1" applyFont="1" applyFill="1" applyBorder="1" applyAlignment="1">
      <alignment horizontal="right" vertical="top"/>
    </xf>
    <xf numFmtId="166" fontId="0" fillId="0" borderId="0" xfId="0" applyNumberFormat="1"/>
    <xf numFmtId="166" fontId="28" fillId="0" borderId="0" xfId="368" applyNumberFormat="1" applyFont="1" applyAlignment="1">
      <alignment horizontal="right" vertical="top"/>
    </xf>
    <xf numFmtId="3" fontId="19" fillId="0" borderId="31" xfId="0" applyNumberFormat="1" applyFont="1" applyBorder="1"/>
    <xf numFmtId="3" fontId="28" fillId="24" borderId="1" xfId="1729" applyNumberFormat="1" applyFont="1" applyFill="1" applyBorder="1" applyAlignment="1">
      <alignment horizontal="right" vertical="top"/>
    </xf>
    <xf numFmtId="3" fontId="28" fillId="24" borderId="8" xfId="1729" applyNumberFormat="1" applyFont="1" applyFill="1" applyBorder="1" applyAlignment="1">
      <alignment horizontal="right" vertical="top"/>
    </xf>
    <xf numFmtId="165" fontId="25" fillId="24" borderId="2" xfId="0" applyNumberFormat="1" applyFont="1" applyFill="1" applyBorder="1"/>
    <xf numFmtId="165" fontId="25" fillId="24" borderId="7" xfId="0" applyNumberFormat="1" applyFont="1" applyFill="1" applyBorder="1"/>
    <xf numFmtId="3" fontId="25" fillId="24" borderId="7" xfId="0" applyNumberFormat="1" applyFont="1" applyFill="1" applyBorder="1"/>
    <xf numFmtId="165" fontId="25" fillId="24" borderId="1" xfId="0" applyNumberFormat="1" applyFont="1" applyFill="1" applyBorder="1"/>
    <xf numFmtId="166" fontId="27" fillId="0" borderId="1" xfId="1" applyNumberFormat="1" applyBorder="1" applyAlignment="1">
      <alignment horizontal="right" vertical="top"/>
    </xf>
    <xf numFmtId="166" fontId="28" fillId="24" borderId="1" xfId="1729" applyNumberFormat="1" applyFont="1" applyFill="1" applyBorder="1" applyAlignment="1">
      <alignment horizontal="right" vertical="top"/>
    </xf>
    <xf numFmtId="166" fontId="25" fillId="24" borderId="1" xfId="0" applyNumberFormat="1" applyFont="1" applyFill="1" applyBorder="1"/>
    <xf numFmtId="166" fontId="27" fillId="0" borderId="1" xfId="53280" applyNumberFormat="1" applyFont="1" applyBorder="1" applyAlignment="1">
      <alignment horizontal="right" vertical="top"/>
    </xf>
    <xf numFmtId="0" fontId="20" fillId="0" borderId="0" xfId="0" applyFont="1" applyAlignment="1">
      <alignment horizont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165" fontId="20" fillId="0" borderId="0" xfId="0" applyNumberFormat="1" applyFont="1" applyAlignment="1">
      <alignment horizontal="left"/>
    </xf>
    <xf numFmtId="0" fontId="0" fillId="0" borderId="0" xfId="0" applyAlignment="1">
      <alignment horizontal="left"/>
    </xf>
    <xf numFmtId="166" fontId="27" fillId="25" borderId="1" xfId="368" applyNumberFormat="1" applyFont="1" applyFill="1" applyBorder="1" applyAlignment="1">
      <alignment horizontal="right" vertical="top"/>
    </xf>
    <xf numFmtId="3" fontId="20" fillId="25" borderId="1" xfId="685" applyNumberFormat="1" applyFill="1" applyBorder="1"/>
    <xf numFmtId="3" fontId="27" fillId="25" borderId="1" xfId="685" applyNumberFormat="1" applyFont="1" applyFill="1" applyBorder="1"/>
    <xf numFmtId="166" fontId="20" fillId="25" borderId="1" xfId="0" applyNumberFormat="1" applyFont="1" applyFill="1" applyBorder="1" applyAlignment="1">
      <alignment horizontal="right"/>
    </xf>
    <xf numFmtId="164" fontId="20" fillId="25" borderId="1" xfId="0" applyNumberFormat="1" applyFont="1" applyFill="1" applyBorder="1" applyAlignment="1">
      <alignment horizontal="right"/>
    </xf>
    <xf numFmtId="3" fontId="27" fillId="25" borderId="1" xfId="1063" applyNumberFormat="1" applyFont="1" applyFill="1" applyBorder="1" applyAlignment="1">
      <alignment horizontal="right"/>
    </xf>
    <xf numFmtId="3" fontId="20" fillId="25" borderId="1" xfId="0" applyNumberFormat="1" applyFont="1" applyFill="1" applyBorder="1" applyAlignment="1">
      <alignment horizontal="right"/>
    </xf>
    <xf numFmtId="166" fontId="20" fillId="25" borderId="1" xfId="683" applyNumberFormat="1" applyFill="1" applyBorder="1" applyAlignment="1">
      <alignment horizontal="right"/>
    </xf>
    <xf numFmtId="3" fontId="27" fillId="25" borderId="1" xfId="53279" applyNumberFormat="1" applyFont="1" applyFill="1" applyBorder="1" applyAlignment="1">
      <alignment horizontal="right" vertical="top"/>
    </xf>
    <xf numFmtId="166" fontId="27" fillId="25" borderId="1" xfId="1" applyNumberFormat="1" applyFill="1" applyBorder="1" applyAlignment="1">
      <alignment horizontal="right" vertical="top"/>
    </xf>
    <xf numFmtId="3" fontId="27" fillId="25" borderId="1" xfId="53280" applyNumberFormat="1" applyFont="1" applyFill="1" applyBorder="1" applyAlignment="1">
      <alignment horizontal="right" vertical="top"/>
    </xf>
    <xf numFmtId="3" fontId="27" fillId="25" borderId="8" xfId="53280" applyNumberFormat="1" applyFont="1" applyFill="1" applyBorder="1" applyAlignment="1">
      <alignment horizontal="right" vertical="top"/>
    </xf>
    <xf numFmtId="166" fontId="27" fillId="25" borderId="1" xfId="53280" applyNumberFormat="1" applyFont="1" applyFill="1" applyBorder="1" applyAlignment="1">
      <alignment horizontal="right" vertical="top"/>
    </xf>
    <xf numFmtId="1" fontId="25" fillId="0" borderId="0" xfId="0" applyNumberFormat="1" applyFont="1"/>
    <xf numFmtId="0" fontId="20" fillId="0" borderId="6" xfId="0" applyFont="1" applyBorder="1" applyAlignment="1">
      <alignment horizontal="center" vertical="top" wrapText="1"/>
    </xf>
    <xf numFmtId="0" fontId="0" fillId="0" borderId="1" xfId="0" applyBorder="1" applyAlignment="1">
      <alignment horizontal="center" vertical="top" wrapText="1"/>
    </xf>
    <xf numFmtId="0" fontId="20" fillId="0" borderId="1" xfId="0" applyFont="1" applyBorder="1" applyAlignment="1">
      <alignment horizontal="center" vertical="top"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2" xfId="0" applyFont="1" applyBorder="1" applyAlignment="1">
      <alignment horizontal="center" vertical="top" wrapText="1"/>
    </xf>
    <xf numFmtId="3" fontId="0" fillId="0" borderId="1" xfId="0" applyNumberFormat="1" applyBorder="1"/>
    <xf numFmtId="3" fontId="20" fillId="0" borderId="1" xfId="0" applyNumberFormat="1" applyFont="1" applyBorder="1"/>
    <xf numFmtId="166" fontId="20" fillId="0" borderId="1" xfId="685" applyNumberFormat="1" applyBorder="1" applyAlignment="1">
      <alignment horizontal="right"/>
    </xf>
    <xf numFmtId="166" fontId="25" fillId="0" borderId="0" xfId="685" applyNumberFormat="1" applyFont="1" applyAlignment="1">
      <alignment horizontal="right"/>
    </xf>
    <xf numFmtId="0" fontId="26" fillId="0" borderId="0" xfId="0" applyFont="1" applyAlignment="1">
      <alignment horizontal="center" vertical="top" wrapText="1"/>
    </xf>
    <xf numFmtId="3" fontId="20" fillId="0" borderId="13" xfId="0" applyNumberFormat="1" applyFont="1" applyBorder="1" applyAlignment="1">
      <alignment horizontal="right"/>
    </xf>
    <xf numFmtId="3" fontId="20" fillId="0" borderId="10" xfId="0" applyNumberFormat="1" applyFont="1" applyBorder="1" applyAlignment="1">
      <alignment horizontal="right"/>
    </xf>
    <xf numFmtId="3" fontId="20" fillId="0" borderId="35" xfId="0" applyNumberFormat="1" applyFont="1" applyBorder="1" applyAlignment="1">
      <alignment horizontal="right"/>
    </xf>
    <xf numFmtId="3" fontId="20" fillId="0" borderId="26" xfId="0" applyNumberFormat="1" applyFont="1" applyBorder="1" applyAlignment="1">
      <alignment horizontal="right"/>
    </xf>
    <xf numFmtId="3" fontId="20" fillId="0" borderId="14" xfId="0" applyNumberFormat="1" applyFont="1" applyBorder="1" applyAlignment="1">
      <alignment horizontal="right"/>
    </xf>
    <xf numFmtId="3" fontId="20" fillId="0" borderId="0" xfId="0" applyNumberFormat="1" applyFont="1" applyAlignment="1">
      <alignment horizontal="right"/>
    </xf>
    <xf numFmtId="3" fontId="20" fillId="0" borderId="14" xfId="2" applyNumberFormat="1" applyBorder="1" applyAlignment="1">
      <alignment horizontal="right"/>
    </xf>
    <xf numFmtId="3" fontId="20" fillId="0" borderId="0" xfId="2" applyNumberFormat="1" applyAlignment="1">
      <alignment horizontal="right"/>
    </xf>
    <xf numFmtId="3" fontId="20" fillId="0" borderId="26" xfId="2" applyNumberFormat="1" applyBorder="1" applyAlignment="1">
      <alignment horizontal="right"/>
    </xf>
    <xf numFmtId="3" fontId="20" fillId="0" borderId="15" xfId="0" applyNumberFormat="1" applyFont="1" applyBorder="1" applyAlignment="1">
      <alignment horizontal="right"/>
    </xf>
    <xf numFmtId="3" fontId="20" fillId="0" borderId="27" xfId="0" applyNumberFormat="1" applyFont="1" applyBorder="1" applyAlignment="1">
      <alignment horizontal="right"/>
    </xf>
    <xf numFmtId="3" fontId="20" fillId="0" borderId="36" xfId="0" applyNumberFormat="1" applyFont="1" applyBorder="1" applyAlignment="1">
      <alignment horizontal="right"/>
    </xf>
    <xf numFmtId="3" fontId="25" fillId="0" borderId="14" xfId="0" applyNumberFormat="1" applyFont="1" applyBorder="1"/>
    <xf numFmtId="3" fontId="25" fillId="0" borderId="26" xfId="0" applyNumberFormat="1" applyFont="1" applyBorder="1"/>
    <xf numFmtId="3" fontId="20" fillId="0" borderId="13" xfId="455" applyNumberFormat="1" applyBorder="1" applyAlignment="1">
      <alignment horizontal="right"/>
    </xf>
    <xf numFmtId="3" fontId="20" fillId="0" borderId="10" xfId="455" applyNumberFormat="1" applyBorder="1" applyAlignment="1">
      <alignment horizontal="right"/>
    </xf>
    <xf numFmtId="3" fontId="20" fillId="0" borderId="35" xfId="455" applyNumberFormat="1" applyBorder="1" applyAlignment="1">
      <alignment horizontal="right"/>
    </xf>
    <xf numFmtId="3" fontId="20" fillId="0" borderId="14" xfId="455" applyNumberFormat="1" applyBorder="1" applyAlignment="1">
      <alignment horizontal="right"/>
    </xf>
    <xf numFmtId="3" fontId="20" fillId="0" borderId="0" xfId="455" applyNumberFormat="1" applyAlignment="1">
      <alignment horizontal="right"/>
    </xf>
    <xf numFmtId="3" fontId="20" fillId="0" borderId="26" xfId="455" applyNumberFormat="1" applyBorder="1" applyAlignment="1">
      <alignment horizontal="right"/>
    </xf>
    <xf numFmtId="0" fontId="25" fillId="0" borderId="2" xfId="0" applyFont="1" applyBorder="1"/>
    <xf numFmtId="3" fontId="25" fillId="0" borderId="11" xfId="0" applyNumberFormat="1" applyFont="1" applyBorder="1" applyAlignment="1">
      <alignment horizontal="right"/>
    </xf>
    <xf numFmtId="3" fontId="25" fillId="0" borderId="7" xfId="0" applyNumberFormat="1" applyFont="1" applyBorder="1" applyAlignment="1">
      <alignment horizontal="right"/>
    </xf>
    <xf numFmtId="3" fontId="25" fillId="0" borderId="2" xfId="0" applyNumberFormat="1" applyFont="1" applyBorder="1" applyAlignment="1">
      <alignment horizontal="right"/>
    </xf>
    <xf numFmtId="3" fontId="25" fillId="0" borderId="1" xfId="0" applyNumberFormat="1" applyFont="1" applyBorder="1" applyAlignment="1">
      <alignment horizontal="right"/>
    </xf>
    <xf numFmtId="3" fontId="25" fillId="0" borderId="8" xfId="0" applyNumberFormat="1" applyFont="1" applyBorder="1" applyAlignment="1">
      <alignment horizontal="right"/>
    </xf>
    <xf numFmtId="3" fontId="20" fillId="0" borderId="14" xfId="374" applyNumberFormat="1" applyBorder="1" applyAlignment="1">
      <alignment horizontal="right"/>
    </xf>
    <xf numFmtId="3" fontId="20" fillId="0" borderId="0" xfId="374" applyNumberFormat="1" applyAlignment="1">
      <alignment horizontal="right"/>
    </xf>
    <xf numFmtId="3" fontId="20" fillId="0" borderId="26" xfId="374" applyNumberFormat="1" applyBorder="1" applyAlignment="1">
      <alignment horizontal="right"/>
    </xf>
    <xf numFmtId="3" fontId="25" fillId="0" borderId="11" xfId="374" applyNumberFormat="1" applyFont="1" applyBorder="1" applyAlignment="1">
      <alignment horizontal="right"/>
    </xf>
    <xf numFmtId="3" fontId="25" fillId="0" borderId="8" xfId="374" applyNumberFormat="1" applyFont="1" applyBorder="1" applyAlignment="1">
      <alignment horizontal="right"/>
    </xf>
    <xf numFmtId="3" fontId="25" fillId="0" borderId="1" xfId="374" applyNumberFormat="1" applyFont="1" applyBorder="1" applyAlignment="1">
      <alignment horizontal="right"/>
    </xf>
    <xf numFmtId="3" fontId="25" fillId="0" borderId="2" xfId="374" applyNumberFormat="1" applyFont="1" applyBorder="1" applyAlignment="1">
      <alignment horizontal="right"/>
    </xf>
    <xf numFmtId="0" fontId="20" fillId="0" borderId="32" xfId="0" applyFont="1" applyBorder="1"/>
    <xf numFmtId="3" fontId="0" fillId="0" borderId="13" xfId="0" applyNumberFormat="1" applyBorder="1"/>
    <xf numFmtId="3" fontId="0" fillId="0" borderId="35" xfId="0" applyNumberFormat="1" applyBorder="1"/>
    <xf numFmtId="3" fontId="0" fillId="0" borderId="14" xfId="0" applyNumberFormat="1" applyBorder="1"/>
    <xf numFmtId="3" fontId="0" fillId="0" borderId="26" xfId="0" applyNumberFormat="1" applyBorder="1"/>
    <xf numFmtId="3" fontId="0" fillId="0" borderId="15" xfId="0" applyNumberFormat="1" applyBorder="1"/>
    <xf numFmtId="3" fontId="0" fillId="0" borderId="27" xfId="0" applyNumberFormat="1" applyBorder="1"/>
    <xf numFmtId="3" fontId="0" fillId="0" borderId="36" xfId="0" applyNumberFormat="1" applyBorder="1"/>
    <xf numFmtId="0" fontId="20" fillId="0" borderId="5" xfId="0" applyFont="1" applyBorder="1" applyAlignment="1">
      <alignment horizontal="center" vertical="top" wrapText="1"/>
    </xf>
    <xf numFmtId="0" fontId="26" fillId="0" borderId="8" xfId="0" applyFont="1" applyBorder="1" applyAlignment="1">
      <alignment horizontal="center" vertical="top" wrapText="1"/>
    </xf>
    <xf numFmtId="0" fontId="26" fillId="0" borderId="11" xfId="0" applyFont="1" applyBorder="1" applyAlignment="1">
      <alignment horizontal="center" vertical="top" wrapText="1"/>
    </xf>
    <xf numFmtId="0" fontId="20" fillId="0" borderId="11" xfId="0" applyFont="1" applyBorder="1" applyAlignment="1">
      <alignment horizontal="center" vertical="top" wrapText="1"/>
    </xf>
    <xf numFmtId="0" fontId="58" fillId="0" borderId="0" xfId="0" applyFont="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6" fillId="0" borderId="1" xfId="0" applyFont="1" applyBorder="1" applyAlignment="1">
      <alignment horizontal="center" vertical="top" wrapText="1"/>
    </xf>
    <xf numFmtId="0" fontId="0" fillId="0" borderId="2" xfId="0" applyBorder="1" applyAlignment="1">
      <alignment horizontal="center" vertical="top" wrapText="1"/>
    </xf>
    <xf numFmtId="0" fontId="20" fillId="0" borderId="7" xfId="0" applyFont="1" applyBorder="1" applyAlignment="1">
      <alignment horizontal="center" vertical="top" wrapText="1"/>
    </xf>
    <xf numFmtId="164" fontId="20" fillId="0" borderId="1" xfId="0" applyNumberFormat="1" applyFont="1" applyBorder="1"/>
    <xf numFmtId="0" fontId="26" fillId="0" borderId="3" xfId="0" applyFont="1" applyBorder="1" applyAlignment="1">
      <alignment horizontal="center" vertical="top" wrapText="1"/>
    </xf>
    <xf numFmtId="0" fontId="60" fillId="0" borderId="0" xfId="0" applyFont="1"/>
    <xf numFmtId="0" fontId="41" fillId="0" borderId="0" xfId="2" applyFont="1" applyAlignment="1">
      <alignment horizontal="left"/>
    </xf>
    <xf numFmtId="0" fontId="45" fillId="0" borderId="1" xfId="2" applyFont="1" applyBorder="1" applyAlignment="1">
      <alignment horizontal="center" vertical="center" wrapText="1"/>
    </xf>
    <xf numFmtId="0" fontId="45" fillId="0" borderId="1" xfId="2" applyFont="1" applyBorder="1" applyAlignment="1">
      <alignment vertical="center" wrapText="1"/>
    </xf>
    <xf numFmtId="165" fontId="45" fillId="0" borderId="1" xfId="2" applyNumberFormat="1" applyFont="1" applyBorder="1" applyAlignment="1">
      <alignment horizontal="right" vertical="center"/>
    </xf>
    <xf numFmtId="0" fontId="20" fillId="0" borderId="0" xfId="2" applyAlignment="1">
      <alignment horizontal="right" vertical="top"/>
    </xf>
    <xf numFmtId="0" fontId="20" fillId="0" borderId="0" xfId="2" applyAlignment="1">
      <alignment horizontal="left" vertical="top"/>
    </xf>
    <xf numFmtId="0" fontId="61" fillId="0" borderId="0" xfId="0" applyFont="1" applyAlignment="1">
      <alignment vertical="center"/>
    </xf>
    <xf numFmtId="165" fontId="45" fillId="0" borderId="1" xfId="2" applyNumberFormat="1" applyFont="1" applyFill="1" applyBorder="1" applyAlignment="1">
      <alignment horizontal="right" vertical="center"/>
    </xf>
    <xf numFmtId="3" fontId="45" fillId="0" borderId="1" xfId="2" applyNumberFormat="1" applyFont="1" applyFill="1" applyBorder="1" applyAlignment="1">
      <alignment horizontal="right" vertical="center"/>
    </xf>
    <xf numFmtId="49" fontId="49" fillId="25" borderId="0" xfId="0" applyNumberFormat="1" applyFont="1" applyFill="1" applyAlignment="1">
      <alignment horizontal="right" vertical="center" wrapText="1"/>
    </xf>
    <xf numFmtId="0" fontId="49" fillId="25" borderId="0" xfId="0" applyFont="1" applyFill="1" applyAlignment="1">
      <alignment horizontal="center" vertical="center" wrapText="1"/>
    </xf>
    <xf numFmtId="0" fontId="50" fillId="25" borderId="0" xfId="0" applyFont="1" applyFill="1" applyAlignment="1">
      <alignment horizontal="left" vertical="center" wrapText="1"/>
    </xf>
    <xf numFmtId="49" fontId="49" fillId="25" borderId="0" xfId="0" applyNumberFormat="1" applyFont="1" applyFill="1" applyAlignment="1">
      <alignment horizontal="center" vertical="center" wrapText="1"/>
    </xf>
    <xf numFmtId="0" fontId="50" fillId="25" borderId="0" xfId="0" applyFont="1" applyFill="1" applyAlignment="1">
      <alignment vertical="center" wrapText="1"/>
    </xf>
    <xf numFmtId="0" fontId="49" fillId="25" borderId="0" xfId="0" applyFont="1" applyFill="1" applyAlignment="1">
      <alignment horizontal="center" vertical="center"/>
    </xf>
    <xf numFmtId="0" fontId="50" fillId="25" borderId="31" xfId="0" applyFont="1" applyFill="1" applyBorder="1" applyAlignment="1">
      <alignment horizontal="center"/>
    </xf>
    <xf numFmtId="0" fontId="50" fillId="25" borderId="0" xfId="0" applyFont="1" applyFill="1" applyAlignment="1">
      <alignment horizontal="center"/>
    </xf>
    <xf numFmtId="0" fontId="50" fillId="25" borderId="33" xfId="0" applyFont="1" applyFill="1" applyBorder="1" applyAlignment="1">
      <alignment horizontal="center"/>
    </xf>
    <xf numFmtId="0" fontId="50" fillId="25" borderId="0" xfId="0" applyFont="1" applyFill="1" applyAlignment="1">
      <alignment horizontal="left"/>
    </xf>
    <xf numFmtId="0" fontId="48" fillId="25" borderId="0" xfId="53313" applyFill="1" applyAlignment="1" applyProtection="1">
      <alignment horizontal="center" vertical="center" wrapText="1"/>
    </xf>
    <xf numFmtId="0" fontId="33" fillId="0" borderId="0" xfId="0" applyFont="1" applyAlignment="1">
      <alignment horizontal="left" vertical="top" wrapText="1"/>
    </xf>
    <xf numFmtId="0" fontId="0" fillId="0" borderId="0" xfId="0" applyAlignment="1">
      <alignment vertical="top" wrapText="1"/>
    </xf>
    <xf numFmtId="0" fontId="20" fillId="0" borderId="10" xfId="0" applyFont="1" applyBorder="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xf>
    <xf numFmtId="0" fontId="20" fillId="0" borderId="6"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49" fontId="20" fillId="0" borderId="6" xfId="0" applyNumberFormat="1" applyFont="1" applyBorder="1" applyAlignment="1">
      <alignment horizontal="center" vertical="top"/>
    </xf>
    <xf numFmtId="49" fontId="20" fillId="0" borderId="3" xfId="0" applyNumberFormat="1" applyFont="1" applyBorder="1" applyAlignment="1">
      <alignment horizontal="center" vertical="top"/>
    </xf>
    <xf numFmtId="49" fontId="20" fillId="0" borderId="4" xfId="0" applyNumberFormat="1" applyFont="1" applyBorder="1" applyAlignment="1">
      <alignment horizontal="center" vertical="top"/>
    </xf>
    <xf numFmtId="49" fontId="0" fillId="0" borderId="6" xfId="0" applyNumberFormat="1" applyBorder="1" applyAlignment="1">
      <alignment horizontal="center" vertical="top" wrapText="1"/>
    </xf>
    <xf numFmtId="49" fontId="0" fillId="0" borderId="3" xfId="0" applyNumberFormat="1" applyBorder="1" applyAlignment="1">
      <alignment horizontal="center" vertical="top" wrapText="1"/>
    </xf>
    <xf numFmtId="49" fontId="0" fillId="0" borderId="4" xfId="0" applyNumberFormat="1" applyBorder="1" applyAlignment="1">
      <alignment horizontal="center" vertical="top" wrapText="1"/>
    </xf>
    <xf numFmtId="0" fontId="20" fillId="0" borderId="37" xfId="0" applyFont="1" applyBorder="1" applyAlignment="1">
      <alignment horizontal="center" wrapText="1"/>
    </xf>
    <xf numFmtId="0" fontId="20" fillId="0" borderId="10" xfId="0" applyFont="1" applyBorder="1"/>
    <xf numFmtId="0" fontId="20" fillId="0" borderId="35" xfId="0" applyFont="1" applyBorder="1"/>
    <xf numFmtId="0" fontId="20" fillId="0" borderId="38" xfId="0" applyFont="1" applyBorder="1"/>
    <xf numFmtId="0" fontId="20" fillId="0" borderId="27" xfId="0" applyFont="1" applyBorder="1"/>
    <xf numFmtId="0" fontId="20" fillId="0" borderId="36" xfId="0" applyFont="1" applyBorder="1"/>
    <xf numFmtId="0" fontId="26" fillId="0" borderId="13" xfId="0" applyFont="1" applyBorder="1" applyAlignment="1">
      <alignment vertical="top" wrapText="1"/>
    </xf>
    <xf numFmtId="0" fontId="0" fillId="0" borderId="14" xfId="0" applyBorder="1" applyAlignment="1">
      <alignment vertical="top"/>
    </xf>
    <xf numFmtId="0" fontId="0" fillId="0" borderId="15" xfId="0" applyBorder="1" applyAlignment="1">
      <alignment vertical="top"/>
    </xf>
    <xf numFmtId="0" fontId="20" fillId="0" borderId="10" xfId="0" applyFont="1" applyBorder="1" applyAlignment="1">
      <alignment horizontal="center" wrapText="1"/>
    </xf>
    <xf numFmtId="0" fontId="20" fillId="0" borderId="1" xfId="0" applyFont="1" applyBorder="1" applyAlignment="1">
      <alignment horizontal="center" vertical="center"/>
    </xf>
    <xf numFmtId="0" fontId="20" fillId="0" borderId="1" xfId="0" applyFont="1" applyBorder="1" applyAlignment="1">
      <alignment horizontal="center" wrapText="1"/>
    </xf>
    <xf numFmtId="0" fontId="0" fillId="0" borderId="1" xfId="0" applyBorder="1" applyAlignment="1">
      <alignment horizontal="center" vertical="center"/>
    </xf>
    <xf numFmtId="0" fontId="20" fillId="0" borderId="1" xfId="0" applyFont="1" applyBorder="1" applyAlignment="1">
      <alignment horizontal="center" vertical="top" wrapText="1"/>
    </xf>
    <xf numFmtId="0" fontId="26" fillId="0" borderId="1" xfId="0" applyFont="1" applyBorder="1" applyAlignment="1">
      <alignment horizontal="center" vertical="top" wrapText="1"/>
    </xf>
    <xf numFmtId="0" fontId="26" fillId="0" borderId="2"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0" fillId="0" borderId="1" xfId="2" applyBorder="1" applyAlignment="1">
      <alignment horizontal="center" vertical="top" wrapText="1"/>
    </xf>
    <xf numFmtId="0" fontId="26" fillId="0" borderId="11" xfId="0" applyFont="1" applyBorder="1" applyAlignment="1">
      <alignment horizontal="center" vertical="top" wrapText="1"/>
    </xf>
    <xf numFmtId="0" fontId="20" fillId="0" borderId="8" xfId="0" applyFont="1" applyBorder="1" applyAlignment="1">
      <alignment horizontal="center" vertical="top" wrapText="1"/>
    </xf>
    <xf numFmtId="0" fontId="20" fillId="0" borderId="11" xfId="0" applyFont="1" applyBorder="1" applyAlignment="1">
      <alignment horizontal="center" vertical="top" wrapText="1"/>
    </xf>
    <xf numFmtId="0" fontId="0" fillId="0" borderId="1" xfId="0" applyBorder="1"/>
    <xf numFmtId="0" fontId="0" fillId="0" borderId="1" xfId="0" applyBorder="1" applyAlignment="1">
      <alignment horizontal="center" vertical="top" wrapText="1"/>
    </xf>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20" fillId="0" borderId="34" xfId="0" applyFont="1" applyBorder="1" applyAlignment="1">
      <alignment horizontal="center" vertical="center" wrapText="1"/>
    </xf>
    <xf numFmtId="0" fontId="25" fillId="0" borderId="11" xfId="0" applyFont="1" applyBorder="1" applyAlignment="1">
      <alignment horizontal="center" vertical="center"/>
    </xf>
    <xf numFmtId="0" fontId="26" fillId="0" borderId="3" xfId="0" applyFont="1" applyBorder="1" applyAlignment="1">
      <alignment horizontal="center" vertical="top" wrapText="1"/>
    </xf>
    <xf numFmtId="0" fontId="0" fillId="0" borderId="3" xfId="0" applyBorder="1" applyAlignment="1">
      <alignment horizontal="center" vertical="top" wrapText="1"/>
    </xf>
    <xf numFmtId="0" fontId="20" fillId="0" borderId="3" xfId="0" applyFont="1" applyBorder="1"/>
    <xf numFmtId="0" fontId="20" fillId="0" borderId="4" xfId="0" applyFont="1" applyBorder="1"/>
    <xf numFmtId="0" fontId="0" fillId="0" borderId="3" xfId="0" applyBorder="1"/>
    <xf numFmtId="0" fontId="0" fillId="0" borderId="4" xfId="0" applyBorder="1"/>
    <xf numFmtId="0" fontId="0" fillId="0" borderId="6" xfId="0" applyBorder="1" applyAlignment="1">
      <alignment horizontal="center" vertical="top" wrapText="1"/>
    </xf>
    <xf numFmtId="0" fontId="26" fillId="0" borderId="1" xfId="0" applyFont="1" applyBorder="1" applyAlignment="1">
      <alignment horizontal="center" wrapText="1"/>
    </xf>
    <xf numFmtId="0" fontId="0" fillId="0" borderId="1" xfId="0" applyBorder="1" applyAlignment="1">
      <alignment horizontal="center" wrapText="1"/>
    </xf>
    <xf numFmtId="0" fontId="26" fillId="0" borderId="9" xfId="0" applyFont="1" applyBorder="1"/>
    <xf numFmtId="0" fontId="0" fillId="0" borderId="10" xfId="0" applyBorder="1"/>
    <xf numFmtId="0" fontId="0" fillId="0" borderId="5" xfId="0" applyBorder="1"/>
    <xf numFmtId="0" fontId="20" fillId="0" borderId="0" xfId="0" applyFont="1" applyAlignment="1">
      <alignment horizontal="left" vertical="center" wrapText="1"/>
    </xf>
    <xf numFmtId="0" fontId="20" fillId="0" borderId="13" xfId="0" applyFont="1" applyBorder="1" applyAlignment="1">
      <alignment horizontal="center" vertical="top" wrapText="1"/>
    </xf>
    <xf numFmtId="0" fontId="20" fillId="0" borderId="15" xfId="0" applyFont="1" applyBorder="1" applyAlignment="1">
      <alignment horizontal="center" vertical="top" wrapText="1"/>
    </xf>
    <xf numFmtId="0" fontId="20" fillId="0" borderId="39" xfId="0" applyFont="1" applyBorder="1" applyAlignment="1">
      <alignment horizontal="center" vertical="top" wrapText="1"/>
    </xf>
    <xf numFmtId="0" fontId="0" fillId="0" borderId="40" xfId="0" applyBorder="1"/>
    <xf numFmtId="0" fontId="20" fillId="0" borderId="2" xfId="0" applyFont="1"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cellXfs>
  <cellStyles count="53322">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 8" xfId="53315"/>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83" xfId="53314"/>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style1568977146112" xfId="53316"/>
    <cellStyle name="style1568977146193" xfId="53319"/>
    <cellStyle name="style1568977146318" xfId="53317"/>
    <cellStyle name="style1568977146380" xfId="53320"/>
    <cellStyle name="style1568977146519" xfId="53318"/>
    <cellStyle name="style1568977146582" xfId="53321"/>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1:N191"/>
  <sheetViews>
    <sheetView zoomScaleNormal="100" workbookViewId="0">
      <pane ySplit="3" topLeftCell="A49" activePane="bottomLeft" state="frozen"/>
      <selection pane="bottomLeft" activeCell="D3" sqref="D3"/>
    </sheetView>
  </sheetViews>
  <sheetFormatPr baseColWidth="10" defaultColWidth="11.42578125" defaultRowHeight="14.25"/>
  <cols>
    <col min="1" max="1" width="26.140625" style="109" customWidth="1"/>
    <col min="2" max="2" width="36.140625" style="109" customWidth="1"/>
    <col min="3" max="3" width="1.7109375" style="109" customWidth="1"/>
    <col min="4" max="4" width="20.7109375" style="109" customWidth="1"/>
    <col min="5" max="5" width="1.7109375" style="109" customWidth="1"/>
    <col min="6" max="6" width="20.7109375" style="109" customWidth="1"/>
    <col min="7" max="7" width="1.7109375" style="109" customWidth="1"/>
    <col min="8" max="8" width="20.7109375" style="109" customWidth="1"/>
    <col min="9" max="9" width="1.7109375" style="109" customWidth="1"/>
    <col min="10" max="10" width="15.42578125" style="109" bestFit="1" customWidth="1"/>
    <col min="11" max="11" width="1.7109375" style="109" customWidth="1"/>
    <col min="12" max="12" width="14.7109375" style="109" bestFit="1" customWidth="1"/>
    <col min="13" max="13" width="1.7109375" style="109" customWidth="1"/>
    <col min="14" max="14" width="19" style="109" bestFit="1" customWidth="1"/>
    <col min="15" max="16384" width="11.42578125" style="109"/>
  </cols>
  <sheetData>
    <row r="1" spans="1:14" ht="14.25" customHeight="1">
      <c r="A1" s="287" t="s">
        <v>361</v>
      </c>
      <c r="B1" s="287"/>
      <c r="D1" s="110" t="s">
        <v>332</v>
      </c>
      <c r="F1" s="283" t="s">
        <v>333</v>
      </c>
      <c r="G1" s="284"/>
      <c r="H1" s="284"/>
      <c r="I1" s="284"/>
      <c r="J1" s="284"/>
      <c r="K1" s="284"/>
      <c r="L1" s="284"/>
      <c r="M1" s="284"/>
      <c r="N1" s="285"/>
    </row>
    <row r="2" spans="1:14">
      <c r="A2" s="287"/>
      <c r="B2" s="287"/>
    </row>
    <row r="3" spans="1:14" s="111" customFormat="1" ht="50.1" customHeight="1">
      <c r="A3" s="287"/>
      <c r="B3" s="287"/>
      <c r="D3" s="128"/>
      <c r="E3" s="112"/>
      <c r="F3" s="113"/>
      <c r="G3" s="112"/>
      <c r="H3" s="113"/>
      <c r="I3" s="112"/>
      <c r="J3" s="114" t="e">
        <f>IF(D7=1,"Jugendamtstyp 1",IF(D7=2,"Jugendamtstyp 2",IF(D7=3,"Jugendamtstyp 3",IF(D7=4,"Jugendamtstyp 4",IF(D7=5,"Jugendamtstyp 5",IF(D7=6,"Jugendamtstyp 6",IF(D7=7,"Jugendamtstyp 7",IF(D7=8,"Jugendamtstyp 8",IF(D7=9,"Jugendamtstyp 9",IF(D7=10,"Jugendamtstyp 10",""))))))))))</f>
        <v>#N/A</v>
      </c>
      <c r="K3" s="112"/>
      <c r="L3" s="114" t="e">
        <f>IF(D10=1,"Rheinland",IF(D10=2,"Westfalen-Lippe",""))</f>
        <v>#N/A</v>
      </c>
      <c r="M3" s="112"/>
      <c r="N3" s="114" t="s">
        <v>179</v>
      </c>
    </row>
    <row r="5" spans="1:14">
      <c r="A5" s="115" t="s">
        <v>334</v>
      </c>
    </row>
    <row r="7" spans="1:14" ht="12.75" customHeight="1">
      <c r="B7" s="116" t="s">
        <v>335</v>
      </c>
      <c r="D7" s="117" t="e">
        <f>VLOOKUP($D$3,'Tab. 1 Zuordnungstabelle'!$B$6:$G$191,2,FALSE)</f>
        <v>#N/A</v>
      </c>
      <c r="E7" s="118"/>
      <c r="F7" s="117" t="e">
        <f>VLOOKUP($F$3,'Tab. 1 Zuordnungstabelle'!$B$6:$G$191,2,FALSE)</f>
        <v>#N/A</v>
      </c>
      <c r="G7" s="118"/>
      <c r="H7" s="117" t="e">
        <f>VLOOKUP($H$3,'Tab. 1 Zuordnungstabelle'!$B$6:$G$191,2,FALSE)</f>
        <v>#N/A</v>
      </c>
      <c r="I7" s="118"/>
      <c r="J7" s="123" t="s">
        <v>336</v>
      </c>
      <c r="K7" s="118"/>
      <c r="L7" s="123" t="s">
        <v>336</v>
      </c>
      <c r="M7" s="118"/>
      <c r="N7" s="123" t="s">
        <v>336</v>
      </c>
    </row>
    <row r="8" spans="1:14" ht="12.75" customHeight="1">
      <c r="B8" s="116" t="s">
        <v>357</v>
      </c>
      <c r="D8" s="117" t="e">
        <f>VLOOKUP($D$3,'Tab. 1 Zuordnungstabelle'!$B$6:$G$191,3,FALSE)</f>
        <v>#N/A</v>
      </c>
      <c r="E8" s="118"/>
      <c r="F8" s="117" t="e">
        <f>VLOOKUP($F$3,'Tab. 1 Zuordnungstabelle'!$B$6:$G$191,3,FALSE)</f>
        <v>#N/A</v>
      </c>
      <c r="G8" s="118"/>
      <c r="H8" s="117" t="e">
        <f>VLOOKUP($H$3,'Tab. 1 Zuordnungstabelle'!$B$6:$G$191,3,FALSE)</f>
        <v>#N/A</v>
      </c>
      <c r="I8" s="118"/>
      <c r="J8" s="123" t="s">
        <v>336</v>
      </c>
      <c r="K8" s="118"/>
      <c r="L8" s="123" t="s">
        <v>336</v>
      </c>
      <c r="M8" s="118"/>
      <c r="N8" s="123" t="s">
        <v>336</v>
      </c>
    </row>
    <row r="9" spans="1:14" ht="12.75" customHeight="1">
      <c r="B9" s="116" t="s">
        <v>337</v>
      </c>
      <c r="D9" s="117" t="e">
        <f>VLOOKUP($D$3,'Tab. 1 Zuordnungstabelle'!$B$6:$G$191,4,FALSE)</f>
        <v>#N/A</v>
      </c>
      <c r="E9" s="118"/>
      <c r="F9" s="117" t="e">
        <f>VLOOKUP($F$3,'Tab. 1 Zuordnungstabelle'!$B$6:$G$191,4,FALSE)</f>
        <v>#N/A</v>
      </c>
      <c r="G9" s="118"/>
      <c r="H9" s="117" t="e">
        <f>VLOOKUP($H$3,'Tab. 1 Zuordnungstabelle'!$B$6:$G$191,4,FALSE)</f>
        <v>#N/A</v>
      </c>
      <c r="I9" s="118"/>
      <c r="J9" s="123" t="s">
        <v>336</v>
      </c>
      <c r="K9" s="118"/>
      <c r="L9" s="123" t="s">
        <v>336</v>
      </c>
      <c r="M9" s="118"/>
      <c r="N9" s="123" t="s">
        <v>336</v>
      </c>
    </row>
    <row r="10" spans="1:14" ht="12.75" customHeight="1">
      <c r="B10" s="116" t="s">
        <v>223</v>
      </c>
      <c r="D10" s="117" t="e">
        <f>VLOOKUP($D$3,'Tab. 1 Zuordnungstabelle'!$B$6:$G$191,5,FALSE)</f>
        <v>#N/A</v>
      </c>
      <c r="E10" s="118"/>
      <c r="F10" s="117" t="e">
        <f>VLOOKUP($F$3,'Tab. 1 Zuordnungstabelle'!$B$6:$G$191,5,FALSE)</f>
        <v>#N/A</v>
      </c>
      <c r="G10" s="118"/>
      <c r="H10" s="117" t="e">
        <f>VLOOKUP($H$3,'Tab. 1 Zuordnungstabelle'!$B$6:$G$191,5,FALSE)</f>
        <v>#N/A</v>
      </c>
      <c r="I10" s="118"/>
      <c r="J10" s="123" t="s">
        <v>336</v>
      </c>
      <c r="K10" s="118"/>
      <c r="L10" s="123" t="s">
        <v>336</v>
      </c>
      <c r="M10" s="118"/>
      <c r="N10" s="123" t="s">
        <v>336</v>
      </c>
    </row>
    <row r="13" spans="1:14">
      <c r="A13" s="286" t="s">
        <v>409</v>
      </c>
      <c r="B13" s="286"/>
      <c r="C13" s="286"/>
      <c r="D13" s="286"/>
      <c r="E13" s="286"/>
      <c r="F13" s="286"/>
      <c r="G13" s="286"/>
      <c r="H13" s="286"/>
      <c r="I13" s="286"/>
      <c r="J13" s="286"/>
      <c r="K13" s="286"/>
      <c r="L13" s="286"/>
      <c r="M13" s="286"/>
      <c r="N13" s="286"/>
    </row>
    <row r="15" spans="1:14">
      <c r="B15" s="119" t="s">
        <v>170</v>
      </c>
      <c r="D15" s="120" t="e">
        <f>VLOOKUP(D$3,'Tab 2. Bevölkerung'!$E$197:$Z$395,2,FALSE)</f>
        <v>#N/A</v>
      </c>
      <c r="F15" s="120" t="e">
        <f>VLOOKUP(F$3,'Tab 2. Bevölkerung'!$E$197:$Z$395,2,FALSE)</f>
        <v>#N/A</v>
      </c>
      <c r="H15" s="120" t="e">
        <f>VLOOKUP(H$3,'Tab 2. Bevölkerung'!$E$197:$Z$395,2,FALSE)</f>
        <v>#N/A</v>
      </c>
      <c r="J15" s="120" t="e">
        <f>VLOOKUP(J$3,'Tab 2. Bevölkerung'!$E$197:$Z$395,2,FALSE)</f>
        <v>#N/A</v>
      </c>
      <c r="L15" s="120" t="e">
        <f>VLOOKUP(L$3,'Tab 2. Bevölkerung'!$E$197:$Z$395,2,FALSE)</f>
        <v>#N/A</v>
      </c>
      <c r="N15" s="120">
        <f>VLOOKUP(N$3,'Tab 2. Bevölkerung'!$E$197:$Z$395,2,FALSE)</f>
        <v>3572167</v>
      </c>
    </row>
    <row r="17" spans="1:14">
      <c r="A17" s="278" t="s">
        <v>171</v>
      </c>
      <c r="B17" s="121" t="s">
        <v>172</v>
      </c>
      <c r="D17" s="120" t="e">
        <f>VLOOKUP(D$3,'Tab 2. Bevölkerung'!$E$197:$Z$395,3,FALSE)</f>
        <v>#N/A</v>
      </c>
      <c r="F17" s="120" t="e">
        <f>VLOOKUP(F$3,'Tab 2. Bevölkerung'!$E$197:$Z$395,3,FALSE)</f>
        <v>#N/A</v>
      </c>
      <c r="H17" s="120" t="e">
        <f>VLOOKUP(H$3,'Tab 2. Bevölkerung'!$E$197:$Z$395,3,FALSE)</f>
        <v>#N/A</v>
      </c>
      <c r="J17" s="120" t="e">
        <f>VLOOKUP(J$3,'Tab 2. Bevölkerung'!$E$197:$Z$395,3,FALSE)</f>
        <v>#N/A</v>
      </c>
      <c r="L17" s="120" t="e">
        <f>VLOOKUP(L$3,'Tab 2. Bevölkerung'!$E$197:$Z$395,3,FALSE)</f>
        <v>#N/A</v>
      </c>
      <c r="N17" s="120">
        <f>VLOOKUP(N$3,'Tab 2. Bevölkerung'!$E$197:$Z$395,3,FALSE)</f>
        <v>516102</v>
      </c>
    </row>
    <row r="18" spans="1:14">
      <c r="A18" s="278"/>
      <c r="B18" s="121" t="s">
        <v>173</v>
      </c>
      <c r="D18" s="120" t="e">
        <f>VLOOKUP(D$3,'Tab 2. Bevölkerung'!$E$197:$Z$395,4,FALSE)</f>
        <v>#N/A</v>
      </c>
      <c r="F18" s="120" t="e">
        <f>VLOOKUP(F$3,'Tab 2. Bevölkerung'!$E$197:$Z$395,4,FALSE)</f>
        <v>#N/A</v>
      </c>
      <c r="H18" s="120" t="e">
        <f>VLOOKUP(H$3,'Tab 2. Bevölkerung'!$E$197:$Z$395,4,FALSE)</f>
        <v>#N/A</v>
      </c>
      <c r="J18" s="120" t="e">
        <f>VLOOKUP(J$3,'Tab 2. Bevölkerung'!$E$197:$Z$395,4,FALSE)</f>
        <v>#N/A</v>
      </c>
      <c r="L18" s="120" t="e">
        <f>VLOOKUP(L$3,'Tab 2. Bevölkerung'!$E$197:$Z$395,4,FALSE)</f>
        <v>#N/A</v>
      </c>
      <c r="N18" s="120">
        <f>VLOOKUP(N$3,'Tab 2. Bevölkerung'!$E$197:$Z$395,4,FALSE)</f>
        <v>524976</v>
      </c>
    </row>
    <row r="19" spans="1:14">
      <c r="A19" s="278"/>
      <c r="B19" s="121" t="s">
        <v>174</v>
      </c>
      <c r="D19" s="120" t="e">
        <f>VLOOKUP(D$3,'Tab 2. Bevölkerung'!$E$197:$Z$395,5,FALSE)</f>
        <v>#N/A</v>
      </c>
      <c r="F19" s="120" t="e">
        <f>VLOOKUP(F$3,'Tab 2. Bevölkerung'!$E$197:$Z$395,5,FALSE)</f>
        <v>#N/A</v>
      </c>
      <c r="H19" s="120" t="e">
        <f>VLOOKUP(H$3,'Tab 2. Bevölkerung'!$E$197:$Z$395,5,FALSE)</f>
        <v>#N/A</v>
      </c>
      <c r="J19" s="120" t="e">
        <f>VLOOKUP(J$3,'Tab 2. Bevölkerung'!$E$197:$Z$395,5,FALSE)</f>
        <v>#N/A</v>
      </c>
      <c r="L19" s="120" t="e">
        <f>VLOOKUP(L$3,'Tab 2. Bevölkerung'!$E$197:$Z$395,5,FALSE)</f>
        <v>#N/A</v>
      </c>
      <c r="N19" s="120">
        <f>VLOOKUP(N$3,'Tab 2. Bevölkerung'!$E$197:$Z$395,5,FALSE)</f>
        <v>650152</v>
      </c>
    </row>
    <row r="20" spans="1:14">
      <c r="A20" s="278"/>
      <c r="B20" s="121" t="s">
        <v>175</v>
      </c>
      <c r="D20" s="120" t="e">
        <f>VLOOKUP(D$3,'Tab 2. Bevölkerung'!$E$197:$Z$395,6,FALSE)</f>
        <v>#N/A</v>
      </c>
      <c r="F20" s="120" t="e">
        <f>VLOOKUP(F$3,'Tab 2. Bevölkerung'!$E$197:$Z$395,6,FALSE)</f>
        <v>#N/A</v>
      </c>
      <c r="H20" s="120" t="e">
        <f>VLOOKUP(H$3,'Tab 2. Bevölkerung'!$E$197:$Z$395,6,FALSE)</f>
        <v>#N/A</v>
      </c>
      <c r="J20" s="120" t="e">
        <f>VLOOKUP(J$3,'Tab 2. Bevölkerung'!$E$197:$Z$395,6,FALSE)</f>
        <v>#N/A</v>
      </c>
      <c r="L20" s="120" t="e">
        <f>VLOOKUP(L$3,'Tab 2. Bevölkerung'!$E$197:$Z$395,6,FALSE)</f>
        <v>#N/A</v>
      </c>
      <c r="N20" s="120">
        <f>VLOOKUP(N$3,'Tab 2. Bevölkerung'!$E$197:$Z$395,6,FALSE)</f>
        <v>655091</v>
      </c>
    </row>
    <row r="21" spans="1:14">
      <c r="A21" s="278"/>
      <c r="B21" s="121" t="s">
        <v>176</v>
      </c>
      <c r="D21" s="120" t="e">
        <f>VLOOKUP(D$3,'Tab 2. Bevölkerung'!$E$197:$Z$395,7,FALSE)</f>
        <v>#N/A</v>
      </c>
      <c r="F21" s="120" t="e">
        <f>VLOOKUP(F$3,'Tab 2. Bevölkerung'!$E$197:$Z$395,7,FALSE)</f>
        <v>#N/A</v>
      </c>
      <c r="H21" s="120" t="e">
        <f>VLOOKUP(H$3,'Tab 2. Bevölkerung'!$E$197:$Z$395,7,FALSE)</f>
        <v>#N/A</v>
      </c>
      <c r="J21" s="120" t="e">
        <f>VLOOKUP(J$3,'Tab 2. Bevölkerung'!$E$197:$Z$395,7,FALSE)</f>
        <v>#N/A</v>
      </c>
      <c r="L21" s="120" t="e">
        <f>VLOOKUP(L$3,'Tab 2. Bevölkerung'!$E$197:$Z$395,7,FALSE)</f>
        <v>#N/A</v>
      </c>
      <c r="N21" s="120">
        <f>VLOOKUP(N$3,'Tab 2. Bevölkerung'!$E$197:$Z$395,7,FALSE)</f>
        <v>671515</v>
      </c>
    </row>
    <row r="22" spans="1:14">
      <c r="A22" s="278"/>
      <c r="B22" s="121" t="s">
        <v>338</v>
      </c>
      <c r="D22" s="120" t="e">
        <f>VLOOKUP(D$3,'Tab 2. Bevölkerung'!$E$197:$Z$395,8,FALSE)</f>
        <v>#N/A</v>
      </c>
      <c r="F22" s="120" t="e">
        <f>VLOOKUP(F$3,'Tab 2. Bevölkerung'!$E$197:$Z$395,8,FALSE)</f>
        <v>#N/A</v>
      </c>
      <c r="H22" s="120" t="e">
        <f>VLOOKUP(H$3,'Tab 2. Bevölkerung'!$E$197:$Z$395,8,FALSE)</f>
        <v>#N/A</v>
      </c>
      <c r="J22" s="120" t="e">
        <f>VLOOKUP(J$3,'Tab 2. Bevölkerung'!$E$197:$Z$395,8,FALSE)</f>
        <v>#N/A</v>
      </c>
      <c r="L22" s="120" t="e">
        <f>VLOOKUP(L$3,'Tab 2. Bevölkerung'!$E$197:$Z$395,8,FALSE)</f>
        <v>#N/A</v>
      </c>
      <c r="N22" s="120">
        <f>VLOOKUP(N$3,'Tab 2. Bevölkerung'!$E$197:$Z$395,8,FALSE)</f>
        <v>554331</v>
      </c>
    </row>
    <row r="24" spans="1:14">
      <c r="A24" s="278" t="s">
        <v>193</v>
      </c>
      <c r="B24" s="121" t="s">
        <v>192</v>
      </c>
      <c r="D24" s="120" t="e">
        <f>VLOOKUP(D$3,'Tab 2. Bevölkerung'!$E$197:$Z$395,9,FALSE)</f>
        <v>#N/A</v>
      </c>
      <c r="F24" s="120" t="e">
        <f>VLOOKUP(F$3,'Tab 2. Bevölkerung'!$E$197:$Z$395,9,FALSE)</f>
        <v>#N/A</v>
      </c>
      <c r="H24" s="120" t="e">
        <f>VLOOKUP(H$3,'Tab 2. Bevölkerung'!$E$197:$Z$395,9,FALSE)</f>
        <v>#N/A</v>
      </c>
      <c r="J24" s="120" t="e">
        <f>VLOOKUP(J$3,'Tab 2. Bevölkerung'!$E$197:$Z$395,9,FALSE)</f>
        <v>#N/A</v>
      </c>
      <c r="L24" s="120" t="e">
        <f>VLOOKUP(L$3,'Tab 2. Bevölkerung'!$E$197:$Z$395,9,FALSE)</f>
        <v>#N/A</v>
      </c>
      <c r="N24" s="120">
        <f>VLOOKUP(N$3,'Tab 2. Bevölkerung'!$E$197:$Z$395,9,FALSE)</f>
        <v>1041078</v>
      </c>
    </row>
    <row r="25" spans="1:14">
      <c r="A25" s="278"/>
      <c r="B25" s="121" t="s">
        <v>190</v>
      </c>
      <c r="D25" s="120" t="e">
        <f>VLOOKUP(D$3,'Tab 2. Bevölkerung'!$E$197:$Z$395,10,FALSE)</f>
        <v>#N/A</v>
      </c>
      <c r="F25" s="120" t="e">
        <f>VLOOKUP(F$3,'Tab 2. Bevölkerung'!$E$197:$Z$395,10,FALSE)</f>
        <v>#N/A</v>
      </c>
      <c r="H25" s="120" t="e">
        <f>VLOOKUP(H$3,'Tab 2. Bevölkerung'!$E$197:$Z$395,10,FALSE)</f>
        <v>#N/A</v>
      </c>
      <c r="J25" s="120" t="e">
        <f>VLOOKUP(J$3,'Tab 2. Bevölkerung'!$E$197:$Z$395,10,FALSE)</f>
        <v>#N/A</v>
      </c>
      <c r="L25" s="120" t="e">
        <f>VLOOKUP(L$3,'Tab 2. Bevölkerung'!$E$197:$Z$395,10,FALSE)</f>
        <v>#N/A</v>
      </c>
      <c r="N25" s="120">
        <f>VLOOKUP(N$3,'Tab 2. Bevölkerung'!$E$197:$Z$395,10,FALSE)</f>
        <v>1691230</v>
      </c>
    </row>
    <row r="26" spans="1:14">
      <c r="A26" s="278"/>
      <c r="B26" s="121" t="s">
        <v>191</v>
      </c>
      <c r="D26" s="120" t="e">
        <f>VLOOKUP(D$3,'Tab 2. Bevölkerung'!$E$197:$Z$395,11,FALSE)</f>
        <v>#N/A</v>
      </c>
      <c r="F26" s="120" t="e">
        <f>VLOOKUP(F$3,'Tab 2. Bevölkerung'!$E$197:$Z$395,11,FALSE)</f>
        <v>#N/A</v>
      </c>
      <c r="H26" s="120" t="e">
        <f>VLOOKUP(H$3,'Tab 2. Bevölkerung'!$E$197:$Z$395,11,FALSE)</f>
        <v>#N/A</v>
      </c>
      <c r="J26" s="120" t="e">
        <f>VLOOKUP(J$3,'Tab 2. Bevölkerung'!$E$197:$Z$395,11,FALSE)</f>
        <v>#N/A</v>
      </c>
      <c r="L26" s="120" t="e">
        <f>VLOOKUP(L$3,'Tab 2. Bevölkerung'!$E$197:$Z$395,11,FALSE)</f>
        <v>#N/A</v>
      </c>
      <c r="N26" s="120">
        <f>VLOOKUP(N$3,'Tab 2. Bevölkerung'!$E$197:$Z$395,11,FALSE)</f>
        <v>1880937</v>
      </c>
    </row>
    <row r="28" spans="1:14">
      <c r="A28" s="278" t="s">
        <v>4</v>
      </c>
      <c r="B28" s="121" t="s">
        <v>283</v>
      </c>
      <c r="D28" s="120" t="e">
        <f>VLOOKUP(D$3,'Tab 2. Bevölkerung'!$E$197:$Z$395,12,FALSE)</f>
        <v>#N/A</v>
      </c>
      <c r="F28" s="120" t="e">
        <f>VLOOKUP(F$3,'Tab 2. Bevölkerung'!$E$197:$Z$395,12,FALSE)</f>
        <v>#N/A</v>
      </c>
      <c r="H28" s="120" t="e">
        <f>VLOOKUP(H$3,'Tab 2. Bevölkerung'!$E$197:$Z$395,12,FALSE)</f>
        <v>#N/A</v>
      </c>
      <c r="J28" s="120" t="e">
        <f>VLOOKUP(J$3,'Tab 2. Bevölkerung'!$E$197:$Z$395,12,FALSE)</f>
        <v>#N/A</v>
      </c>
      <c r="L28" s="120" t="e">
        <f>VLOOKUP(L$3,'Tab 2. Bevölkerung'!$E$197:$Z$395,12,FALSE)</f>
        <v>#N/A</v>
      </c>
      <c r="N28" s="120">
        <f>VLOOKUP(N$3,'Tab 2. Bevölkerung'!$E$197:$Z$395,12,FALSE)</f>
        <v>1841660</v>
      </c>
    </row>
    <row r="29" spans="1:14">
      <c r="A29" s="278"/>
      <c r="B29" s="121" t="s">
        <v>178</v>
      </c>
      <c r="D29" s="120" t="e">
        <f>VLOOKUP(D$3,'Tab 2. Bevölkerung'!$E$197:$Z$395,13,FALSE)</f>
        <v>#N/A</v>
      </c>
      <c r="F29" s="120" t="e">
        <f>VLOOKUP(F$3,'Tab 2. Bevölkerung'!$E$197:$Z$395,13,FALSE)</f>
        <v>#N/A</v>
      </c>
      <c r="H29" s="120" t="e">
        <f>VLOOKUP(H$3,'Tab 2. Bevölkerung'!$E$197:$Z$395,13,FALSE)</f>
        <v>#N/A</v>
      </c>
      <c r="J29" s="120" t="e">
        <f>VLOOKUP(J$3,'Tab 2. Bevölkerung'!$E$197:$Z$395,13,FALSE)</f>
        <v>#N/A</v>
      </c>
      <c r="L29" s="120" t="e">
        <f>VLOOKUP(L$3,'Tab 2. Bevölkerung'!$E$197:$Z$395,13,FALSE)</f>
        <v>#N/A</v>
      </c>
      <c r="N29" s="120">
        <f>VLOOKUP(N$3,'Tab 2. Bevölkerung'!$E$197:$Z$395,13,FALSE)</f>
        <v>1730507</v>
      </c>
    </row>
    <row r="30" spans="1:14">
      <c r="A30" s="278"/>
      <c r="B30" s="121" t="s">
        <v>339</v>
      </c>
      <c r="D30" s="120" t="e">
        <f>VLOOKUP(D$3,'Tab 2. Bevölkerung'!$E$197:$Z$395,14,FALSE)</f>
        <v>#N/A</v>
      </c>
      <c r="F30" s="120" t="e">
        <f>VLOOKUP(F$3,'Tab 2. Bevölkerung'!$E$197:$Z$395,14,FALSE)</f>
        <v>#N/A</v>
      </c>
      <c r="H30" s="120" t="e">
        <f>VLOOKUP(H$3,'Tab 2. Bevölkerung'!$E$197:$Z$395,14,FALSE)</f>
        <v>#N/A</v>
      </c>
      <c r="J30" s="120" t="e">
        <f>VLOOKUP(J$3,'Tab 2. Bevölkerung'!$E$197:$Z$395,14,FALSE)</f>
        <v>#N/A</v>
      </c>
      <c r="L30" s="120" t="e">
        <f>VLOOKUP(L$3,'Tab 2. Bevölkerung'!$E$197:$Z$395,14,FALSE)</f>
        <v>#N/A</v>
      </c>
      <c r="N30" s="120">
        <f>VLOOKUP(N$3,'Tab 2. Bevölkerung'!$E$197:$Z$395,14,FALSE)</f>
        <v>334610</v>
      </c>
    </row>
    <row r="31" spans="1:14">
      <c r="A31" s="278"/>
      <c r="B31" s="121" t="s">
        <v>340</v>
      </c>
      <c r="D31" s="120" t="e">
        <f>VLOOKUP(D$3,'Tab 2. Bevölkerung'!$E$197:$Z$395,15,FALSE)</f>
        <v>#N/A</v>
      </c>
      <c r="F31" s="120" t="e">
        <f>VLOOKUP(F$3,'Tab 2. Bevölkerung'!$E$197:$Z$395,15,FALSE)</f>
        <v>#N/A</v>
      </c>
      <c r="H31" s="120" t="e">
        <f>VLOOKUP(H$3,'Tab 2. Bevölkerung'!$E$197:$Z$395,15,FALSE)</f>
        <v>#N/A</v>
      </c>
      <c r="J31" s="120" t="e">
        <f>VLOOKUP(J$3,'Tab 2. Bevölkerung'!$E$197:$Z$395,15,FALSE)</f>
        <v>#N/A</v>
      </c>
      <c r="L31" s="120" t="e">
        <f>VLOOKUP(L$3,'Tab 2. Bevölkerung'!$E$197:$Z$395,15,FALSE)</f>
        <v>#N/A</v>
      </c>
      <c r="N31" s="120">
        <f>VLOOKUP(N$3,'Tab 2. Bevölkerung'!$E$197:$Z$395,15,FALSE)</f>
        <v>315542</v>
      </c>
    </row>
    <row r="32" spans="1:14">
      <c r="A32" s="278"/>
      <c r="B32" s="121" t="s">
        <v>341</v>
      </c>
      <c r="D32" s="120" t="e">
        <f>VLOOKUP(D$3,'Tab 2. Bevölkerung'!$E$197:$Z$395,16,FALSE)</f>
        <v>#N/A</v>
      </c>
      <c r="F32" s="120" t="e">
        <f>VLOOKUP(F$3,'Tab 2. Bevölkerung'!$E$197:$Z$395,16,FALSE)</f>
        <v>#N/A</v>
      </c>
      <c r="H32" s="120" t="e">
        <f>VLOOKUP(H$3,'Tab 2. Bevölkerung'!$E$197:$Z$395,16,FALSE)</f>
        <v>#N/A</v>
      </c>
      <c r="J32" s="120" t="e">
        <f>VLOOKUP(J$3,'Tab 2. Bevölkerung'!$E$197:$Z$395,16,FALSE)</f>
        <v>#N/A</v>
      </c>
      <c r="L32" s="120" t="e">
        <f>VLOOKUP(L$3,'Tab 2. Bevölkerung'!$E$197:$Z$395,16,FALSE)</f>
        <v>#N/A</v>
      </c>
      <c r="N32" s="120">
        <f>VLOOKUP(N$3,'Tab 2. Bevölkerung'!$E$197:$Z$395,16,FALSE)</f>
        <v>972032</v>
      </c>
    </row>
    <row r="33" spans="1:14">
      <c r="A33" s="278"/>
      <c r="B33" s="121" t="s">
        <v>342</v>
      </c>
      <c r="D33" s="120" t="e">
        <f>VLOOKUP(D$3,'Tab 2. Bevölkerung'!$E$197:$Z$395,17,FALSE)</f>
        <v>#N/A</v>
      </c>
      <c r="F33" s="120" t="e">
        <f>VLOOKUP(F$3,'Tab 2. Bevölkerung'!$E$197:$Z$395,17,FALSE)</f>
        <v>#N/A</v>
      </c>
      <c r="H33" s="120" t="e">
        <f>VLOOKUP(H$3,'Tab 2. Bevölkerung'!$E$197:$Z$395,17,FALSE)</f>
        <v>#N/A</v>
      </c>
      <c r="J33" s="120" t="e">
        <f>VLOOKUP(J$3,'Tab 2. Bevölkerung'!$E$197:$Z$395,17,FALSE)</f>
        <v>#N/A</v>
      </c>
      <c r="L33" s="120" t="e">
        <f>VLOOKUP(L$3,'Tab 2. Bevölkerung'!$E$197:$Z$395,17,FALSE)</f>
        <v>#N/A</v>
      </c>
      <c r="N33" s="120">
        <f>VLOOKUP(N$3,'Tab 2. Bevölkerung'!$E$197:$Z$395,17,FALSE)</f>
        <v>908905</v>
      </c>
    </row>
    <row r="34" spans="1:14">
      <c r="A34" s="278"/>
      <c r="B34" s="121" t="s">
        <v>343</v>
      </c>
      <c r="D34" s="120" t="e">
        <f>VLOOKUP(D$3,'Tab 2. Bevölkerung'!$E$197:$Z$395,18,FALSE)</f>
        <v>#N/A</v>
      </c>
      <c r="F34" s="120" t="e">
        <f>VLOOKUP(F$3,'Tab 2. Bevölkerung'!$E$197:$Z$395,18,FALSE)</f>
        <v>#N/A</v>
      </c>
      <c r="H34" s="120" t="e">
        <f>VLOOKUP(H$3,'Tab 2. Bevölkerung'!$E$197:$Z$395,18,FALSE)</f>
        <v>#N/A</v>
      </c>
      <c r="J34" s="120" t="e">
        <f>VLOOKUP(J$3,'Tab 2. Bevölkerung'!$E$197:$Z$395,18,FALSE)</f>
        <v>#N/A</v>
      </c>
      <c r="L34" s="120" t="e">
        <f>VLOOKUP(L$3,'Tab 2. Bevölkerung'!$E$197:$Z$395,18,FALSE)</f>
        <v>#N/A</v>
      </c>
      <c r="N34" s="120">
        <f>VLOOKUP(N$3,'Tab 2. Bevölkerung'!$E$197:$Z$395,18,FALSE)</f>
        <v>1306642</v>
      </c>
    </row>
    <row r="35" spans="1:14">
      <c r="A35" s="278"/>
      <c r="B35" s="121" t="s">
        <v>344</v>
      </c>
      <c r="D35" s="120" t="e">
        <f>VLOOKUP(D$3,'Tab 2. Bevölkerung'!$E$197:$Z$395,19,FALSE)</f>
        <v>#N/A</v>
      </c>
      <c r="F35" s="120" t="e">
        <f>VLOOKUP(F$3,'Tab 2. Bevölkerung'!$E$197:$Z$395,19,FALSE)</f>
        <v>#N/A</v>
      </c>
      <c r="H35" s="120" t="e">
        <f>VLOOKUP(H$3,'Tab 2. Bevölkerung'!$E$197:$Z$395,19,FALSE)</f>
        <v>#N/A</v>
      </c>
      <c r="J35" s="120" t="e">
        <f>VLOOKUP(J$3,'Tab 2. Bevölkerung'!$E$197:$Z$395,19,FALSE)</f>
        <v>#N/A</v>
      </c>
      <c r="L35" s="120" t="e">
        <f>VLOOKUP(L$3,'Tab 2. Bevölkerung'!$E$197:$Z$395,19,FALSE)</f>
        <v>#N/A</v>
      </c>
      <c r="N35" s="120">
        <f>VLOOKUP(N$3,'Tab 2. Bevölkerung'!$E$197:$Z$395,19,FALSE)</f>
        <v>1224447</v>
      </c>
    </row>
    <row r="37" spans="1:14">
      <c r="A37" s="282" t="s">
        <v>1</v>
      </c>
      <c r="B37" s="121" t="s">
        <v>199</v>
      </c>
      <c r="D37" s="120" t="e">
        <f>VLOOKUP(D$3,'Tab 2. Bevölkerung'!$E$197:$Z$395,20,FALSE)</f>
        <v>#N/A</v>
      </c>
      <c r="F37" s="120" t="e">
        <f>VLOOKUP(F$3,'Tab 2. Bevölkerung'!$E$197:$Z$395,20,FALSE)</f>
        <v>#N/A</v>
      </c>
      <c r="H37" s="120" t="e">
        <f>VLOOKUP(H$3,'Tab 2. Bevölkerung'!$E$197:$Z$395,20,FALSE)</f>
        <v>#N/A</v>
      </c>
      <c r="J37" s="120" t="e">
        <f>VLOOKUP(J$3,'Tab 2. Bevölkerung'!$E$197:$Z$395,20,FALSE)</f>
        <v>#N/A</v>
      </c>
      <c r="L37" s="120" t="e">
        <f>VLOOKUP(L$3,'Tab 2. Bevölkerung'!$E$197:$Z$395,20,FALSE)</f>
        <v>#N/A</v>
      </c>
      <c r="N37" s="120">
        <f>VLOOKUP(N$3,'Tab 2. Bevölkerung'!$E$197:$Z$395,20,FALSE)</f>
        <v>2531089</v>
      </c>
    </row>
    <row r="38" spans="1:14">
      <c r="A38" s="282"/>
      <c r="B38" s="121" t="s">
        <v>202</v>
      </c>
      <c r="D38" s="120" t="e">
        <f>VLOOKUP(D$3,'Tab 2. Bevölkerung'!$E$197:$Z$395,21,FALSE)</f>
        <v>#N/A</v>
      </c>
      <c r="F38" s="120" t="e">
        <f>VLOOKUP(F$3,'Tab 2. Bevölkerung'!$E$197:$Z$395,21,FALSE)</f>
        <v>#N/A</v>
      </c>
      <c r="H38" s="120" t="e">
        <f>VLOOKUP(H$3,'Tab 2. Bevölkerung'!$E$197:$Z$395,21,FALSE)</f>
        <v>#N/A</v>
      </c>
      <c r="J38" s="120" t="e">
        <f>VLOOKUP(J$3,'Tab 2. Bevölkerung'!$E$197:$Z$395,21,FALSE)</f>
        <v>#N/A</v>
      </c>
      <c r="L38" s="120" t="e">
        <f>VLOOKUP(L$3,'Tab 2. Bevölkerung'!$E$197:$Z$395,21,FALSE)</f>
        <v>#N/A</v>
      </c>
      <c r="N38" s="120">
        <f>VLOOKUP(N$3,'Tab 2. Bevölkerung'!$E$197:$Z$395,21,FALSE)</f>
        <v>650152</v>
      </c>
    </row>
    <row r="39" spans="1:14">
      <c r="A39" s="282"/>
      <c r="B39" s="121" t="s">
        <v>191</v>
      </c>
      <c r="D39" s="120" t="e">
        <f>VLOOKUP(D$3,'Tab 2. Bevölkerung'!$E$197:$Z$395,22,FALSE)</f>
        <v>#N/A</v>
      </c>
      <c r="F39" s="120" t="e">
        <f>VLOOKUP(F$3,'Tab 2. Bevölkerung'!$E$197:$Z$395,22,FALSE)</f>
        <v>#N/A</v>
      </c>
      <c r="H39" s="120" t="e">
        <f>VLOOKUP(H$3,'Tab 2. Bevölkerung'!$E$197:$Z$395,22,FALSE)</f>
        <v>#N/A</v>
      </c>
      <c r="J39" s="120" t="e">
        <f>VLOOKUP(J$3,'Tab 2. Bevölkerung'!$E$197:$Z$395,22,FALSE)</f>
        <v>#N/A</v>
      </c>
      <c r="L39" s="120" t="e">
        <f>VLOOKUP(L$3,'Tab 2. Bevölkerung'!$E$197:$Z$395,22,FALSE)</f>
        <v>#N/A</v>
      </c>
      <c r="N39" s="120">
        <f>VLOOKUP(N$3,'Tab 2. Bevölkerung'!$E$197:$Z$395,22,FALSE)</f>
        <v>1880937</v>
      </c>
    </row>
    <row r="42" spans="1:14" ht="14.25" customHeight="1">
      <c r="A42" s="279" t="s">
        <v>410</v>
      </c>
      <c r="B42" s="279"/>
      <c r="C42" s="279"/>
      <c r="D42" s="279"/>
      <c r="E42" s="279"/>
      <c r="F42" s="279"/>
      <c r="G42" s="279"/>
      <c r="H42" s="279"/>
      <c r="I42" s="279"/>
      <c r="J42" s="279"/>
      <c r="K42" s="279"/>
      <c r="L42" s="279"/>
      <c r="M42" s="279"/>
      <c r="N42" s="279"/>
    </row>
    <row r="43" spans="1:14">
      <c r="A43" s="279"/>
      <c r="B43" s="279"/>
      <c r="C43" s="279"/>
      <c r="D43" s="279"/>
      <c r="E43" s="279"/>
      <c r="F43" s="279"/>
      <c r="G43" s="279"/>
      <c r="H43" s="279"/>
      <c r="I43" s="279"/>
      <c r="J43" s="279"/>
      <c r="K43" s="279"/>
      <c r="L43" s="279"/>
      <c r="M43" s="279"/>
      <c r="N43" s="279"/>
    </row>
    <row r="45" spans="1:14">
      <c r="A45" s="125"/>
      <c r="B45" s="121" t="s">
        <v>362</v>
      </c>
      <c r="D45" s="120" t="e">
        <f>VLOOKUP(D$3,'Tab. 3a Leistungen_mEB'!$B$5:$H$61,2,FALSE)</f>
        <v>#N/A</v>
      </c>
      <c r="F45" s="120" t="e">
        <f>VLOOKUP(F$3,'Tab. 3a Leistungen_mEB'!$B$5:$H$61,2,FALSE)</f>
        <v>#N/A</v>
      </c>
      <c r="H45" s="120" t="e">
        <f>VLOOKUP(H$3,'Tab. 3a Leistungen_mEB'!$B$5:$H$61,2,FALSE)</f>
        <v>#N/A</v>
      </c>
      <c r="J45" s="120" t="e">
        <f>VLOOKUP(J$3,'Tab. 3a Leistungen_mEB'!$B$5:$H$61,2,FALSE)</f>
        <v>#N/A</v>
      </c>
      <c r="L45" s="120" t="e">
        <f>VLOOKUP(L$3,'Tab. 3a Leistungen_mEB'!$B$5:$H$61,2,FALSE)</f>
        <v>#N/A</v>
      </c>
      <c r="N45" s="120">
        <f>VLOOKUP(N$3,'Tab. 3a Leistungen_mEB'!$B$5:$H$61,2,FALSE)</f>
        <v>240454</v>
      </c>
    </row>
    <row r="46" spans="1:14">
      <c r="A46" s="126" t="s">
        <v>182</v>
      </c>
      <c r="B46" s="121" t="s">
        <v>358</v>
      </c>
      <c r="D46" s="120" t="e">
        <f>VLOOKUP(D$3,'Tab. 3a Leistungen_mEB'!$B$5:$H$61,3,FALSE)</f>
        <v>#N/A</v>
      </c>
      <c r="F46" s="120" t="e">
        <f>VLOOKUP(F$3,'Tab. 3a Leistungen_mEB'!$B$5:$H$61,3,FALSE)</f>
        <v>#N/A</v>
      </c>
      <c r="H46" s="120" t="e">
        <f>VLOOKUP(H$3,'Tab. 3a Leistungen_mEB'!$B$5:$H$61,3,FALSE)</f>
        <v>#N/A</v>
      </c>
      <c r="J46" s="120" t="e">
        <f>VLOOKUP(J$3,'Tab. 3a Leistungen_mEB'!$B$5:$H$61,3,FALSE)</f>
        <v>#N/A</v>
      </c>
      <c r="L46" s="120" t="e">
        <f>VLOOKUP(L$3,'Tab. 3a Leistungen_mEB'!$B$5:$H$61,3,FALSE)</f>
        <v>#N/A</v>
      </c>
      <c r="N46" s="120">
        <f>VLOOKUP(N$3,'Tab. 3a Leistungen_mEB'!$B$5:$H$61,3,FALSE)</f>
        <v>280488</v>
      </c>
    </row>
    <row r="47" spans="1:14">
      <c r="A47" s="125"/>
      <c r="B47" s="121" t="s">
        <v>345</v>
      </c>
      <c r="D47" s="120" t="e">
        <f>VLOOKUP(D$3,'Tab. 3a Leistungen_mEB'!$B$5:$H$61,4,FALSE)</f>
        <v>#N/A</v>
      </c>
      <c r="F47" s="120" t="e">
        <f>VLOOKUP(F$3,'Tab. 3a Leistungen_mEB'!$B$5:$H$61,4,FALSE)</f>
        <v>#N/A</v>
      </c>
      <c r="H47" s="120" t="e">
        <f>VLOOKUP(H$3,'Tab. 3a Leistungen_mEB'!$B$5:$H$61,4,FALSE)</f>
        <v>#N/A</v>
      </c>
      <c r="J47" s="120" t="e">
        <f>VLOOKUP(J$3,'Tab. 3a Leistungen_mEB'!$B$5:$H$61,4,FALSE)</f>
        <v>#N/A</v>
      </c>
      <c r="L47" s="120" t="e">
        <f>VLOOKUP(L$3,'Tab. 3a Leistungen_mEB'!$B$5:$H$61,4,FALSE)</f>
        <v>#N/A</v>
      </c>
      <c r="N47" s="120">
        <f>VLOOKUP(N$3,'Tab. 3a Leistungen_mEB'!$B$5:$H$61,4,FALSE)</f>
        <v>107867.00000000001</v>
      </c>
    </row>
    <row r="49" spans="1:14">
      <c r="A49" s="280" t="s">
        <v>303</v>
      </c>
      <c r="B49" s="121" t="s">
        <v>362</v>
      </c>
      <c r="D49" s="120" t="e">
        <f>VLOOKUP(D$3,'Tab. 3a Leistungen_mEB'!$B$5:$H$61,5,FALSE)</f>
        <v>#N/A</v>
      </c>
      <c r="F49" s="120" t="e">
        <f>VLOOKUP(F$3,'Tab. 3a Leistungen_mEB'!$B$5:$H$61,5,FALSE)</f>
        <v>#N/A</v>
      </c>
      <c r="H49" s="120" t="e">
        <f>VLOOKUP(H$3,'Tab. 3a Leistungen_mEB'!$B$5:$H$61,5,FALSE)</f>
        <v>#N/A</v>
      </c>
      <c r="J49" s="120" t="e">
        <f>VLOOKUP(J$3,'Tab. 3a Leistungen_mEB'!$B$5:$H$61,5,FALSE)</f>
        <v>#N/A</v>
      </c>
      <c r="L49" s="120" t="e">
        <f>VLOOKUP(L$3,'Tab. 3a Leistungen_mEB'!$B$5:$H$61,5,FALSE)</f>
        <v>#N/A</v>
      </c>
      <c r="N49" s="120">
        <f>VLOOKUP(N$3,'Tab. 3a Leistungen_mEB'!$B$5:$H$61,5,FALSE)</f>
        <v>673.13202322287839</v>
      </c>
    </row>
    <row r="50" spans="1:14">
      <c r="A50" s="280"/>
      <c r="B50" s="121" t="s">
        <v>358</v>
      </c>
      <c r="D50" s="120" t="e">
        <f>VLOOKUP(D$3,'Tab. 3a Leistungen_mEB'!$B$5:$H$61,6,FALSE)</f>
        <v>#N/A</v>
      </c>
      <c r="F50" s="120" t="e">
        <f>VLOOKUP(F$3,'Tab. 3a Leistungen_mEB'!$B$5:$H$61,6,FALSE)</f>
        <v>#N/A</v>
      </c>
      <c r="H50" s="120" t="e">
        <f>VLOOKUP(H$3,'Tab. 3a Leistungen_mEB'!$B$5:$H$61,6,FALSE)</f>
        <v>#N/A</v>
      </c>
      <c r="J50" s="120" t="e">
        <f>VLOOKUP(J$3,'Tab. 3a Leistungen_mEB'!$B$5:$H$61,6,FALSE)</f>
        <v>#N/A</v>
      </c>
      <c r="L50" s="120" t="e">
        <f>VLOOKUP(L$3,'Tab. 3a Leistungen_mEB'!$B$5:$H$61,6,FALSE)</f>
        <v>#N/A</v>
      </c>
      <c r="N50" s="120">
        <f>VLOOKUP(N$3,'Tab. 3a Leistungen_mEB'!$B$5:$H$61,6,FALSE)</f>
        <v>785.20405121037163</v>
      </c>
    </row>
    <row r="51" spans="1:14">
      <c r="A51" s="280"/>
      <c r="B51" s="121" t="s">
        <v>345</v>
      </c>
      <c r="D51" s="120" t="e">
        <f>VLOOKUP(D$3,'Tab. 3a Leistungen_mEB'!$B$5:$H$61,7,FALSE)</f>
        <v>#N/A</v>
      </c>
      <c r="F51" s="120" t="e">
        <f>VLOOKUP(F$3,'Tab. 3a Leistungen_mEB'!$B$5:$H$61,7,FALSE)</f>
        <v>#N/A</v>
      </c>
      <c r="H51" s="120" t="e">
        <f>VLOOKUP(H$3,'Tab. 3a Leistungen_mEB'!$B$5:$H$61,7,FALSE)</f>
        <v>#N/A</v>
      </c>
      <c r="J51" s="120" t="e">
        <f>VLOOKUP(J$3,'Tab. 3a Leistungen_mEB'!$B$5:$H$61,7,FALSE)</f>
        <v>#N/A</v>
      </c>
      <c r="L51" s="120" t="e">
        <f>VLOOKUP(L$3,'Tab. 3a Leistungen_mEB'!$B$5:$H$61,7,FALSE)</f>
        <v>#N/A</v>
      </c>
      <c r="N51" s="120">
        <f>VLOOKUP(N$3,'Tab. 3a Leistungen_mEB'!$B$5:$H$61,7,FALSE)</f>
        <v>301.96516568234352</v>
      </c>
    </row>
    <row r="54" spans="1:14" ht="14.25" customHeight="1">
      <c r="A54" s="279" t="s">
        <v>411</v>
      </c>
      <c r="B54" s="279"/>
      <c r="C54" s="279"/>
      <c r="D54" s="279"/>
      <c r="E54" s="279"/>
      <c r="F54" s="279"/>
      <c r="G54" s="279"/>
      <c r="H54" s="279"/>
      <c r="I54" s="279"/>
      <c r="J54" s="279"/>
      <c r="K54" s="279"/>
      <c r="L54" s="279"/>
      <c r="M54" s="279"/>
      <c r="N54" s="279"/>
    </row>
    <row r="55" spans="1:14">
      <c r="A55" s="279"/>
      <c r="B55" s="279"/>
      <c r="C55" s="279"/>
      <c r="D55" s="279"/>
      <c r="E55" s="279"/>
      <c r="F55" s="279"/>
      <c r="G55" s="279"/>
      <c r="H55" s="279"/>
      <c r="I55" s="279"/>
      <c r="J55" s="279"/>
      <c r="K55" s="279"/>
      <c r="L55" s="279"/>
      <c r="M55" s="279"/>
      <c r="N55" s="279"/>
    </row>
    <row r="56" spans="1:14">
      <c r="A56" s="124"/>
      <c r="B56" s="124"/>
      <c r="C56" s="124"/>
      <c r="D56" s="124"/>
      <c r="E56" s="124"/>
      <c r="F56" s="124"/>
      <c r="G56" s="124"/>
      <c r="H56" s="124"/>
      <c r="I56" s="124"/>
      <c r="J56" s="124"/>
      <c r="K56" s="124"/>
      <c r="L56" s="124"/>
      <c r="M56" s="124"/>
      <c r="N56" s="124"/>
    </row>
    <row r="57" spans="1:14">
      <c r="A57" s="277" t="s">
        <v>363</v>
      </c>
      <c r="B57" s="277"/>
      <c r="D57" s="120" t="e">
        <f>VLOOKUP(D$3,'Tab. 3b Leistungen absolut_oEB'!$E$4:$L$202,2,FALSE)</f>
        <v>#N/A</v>
      </c>
      <c r="F57" s="120" t="e">
        <f>VLOOKUP(F$3,'Tab. 3b Leistungen absolut_oEB'!$E$4:$L$202,2,FALSE)</f>
        <v>#N/A</v>
      </c>
      <c r="H57" s="120" t="e">
        <f>VLOOKUP(H$3,'Tab. 3b Leistungen absolut_oEB'!$E$4:$L$202,2,FALSE)</f>
        <v>#N/A</v>
      </c>
      <c r="J57" s="120" t="e">
        <f>VLOOKUP(J$3,'Tab. 3b Leistungen absolut_oEB'!$E$4:$L$202,2,FALSE)</f>
        <v>#N/A</v>
      </c>
      <c r="L57" s="120" t="e">
        <f>VLOOKUP(L$3,'Tab. 3b Leistungen absolut_oEB'!$E$4:$L$202,2,FALSE)</f>
        <v>#N/A</v>
      </c>
      <c r="N57" s="120">
        <f>VLOOKUP(N$3,'Tab. 3b Leistungen absolut_oEB'!$E$4:$L$202,2,FALSE)</f>
        <v>132587</v>
      </c>
    </row>
    <row r="58" spans="1:14">
      <c r="A58" s="277" t="s">
        <v>167</v>
      </c>
      <c r="B58" s="277"/>
      <c r="D58" s="120" t="e">
        <f>VLOOKUP(D$3,'Tab. 3b Leistungen absolut_oEB'!$E$4:$L$202,3,FALSE)</f>
        <v>#N/A</v>
      </c>
      <c r="F58" s="120" t="e">
        <f>VLOOKUP(F$3,'Tab. 3b Leistungen absolut_oEB'!$E$4:$L$202,3,FALSE)</f>
        <v>#N/A</v>
      </c>
      <c r="H58" s="120" t="e">
        <f>VLOOKUP(H$3,'Tab. 3b Leistungen absolut_oEB'!$E$4:$L$202,3,FALSE)</f>
        <v>#N/A</v>
      </c>
      <c r="J58" s="120" t="e">
        <f>VLOOKUP(J$3,'Tab. 3b Leistungen absolut_oEB'!$E$4:$L$202,3,FALSE)</f>
        <v>#N/A</v>
      </c>
      <c r="L58" s="120" t="e">
        <f>VLOOKUP(L$3,'Tab. 3b Leistungen absolut_oEB'!$E$4:$L$202,3,FALSE)</f>
        <v>#N/A</v>
      </c>
      <c r="N58" s="120">
        <f>VLOOKUP(N$3,'Tab. 3b Leistungen absolut_oEB'!$E$4:$L$202,3,FALSE)</f>
        <v>172621</v>
      </c>
    </row>
    <row r="59" spans="1:14">
      <c r="A59" s="277" t="s">
        <v>359</v>
      </c>
      <c r="B59" s="277"/>
      <c r="D59" s="120" t="e">
        <f>VLOOKUP(D$3,'Tab. 3b Leistungen absolut_oEB'!$E$4:$L$202,4,FALSE)</f>
        <v>#N/A</v>
      </c>
      <c r="F59" s="120" t="e">
        <f>VLOOKUP(F$3,'Tab. 3b Leistungen absolut_oEB'!$E$4:$L$202,4,FALSE)</f>
        <v>#N/A</v>
      </c>
      <c r="H59" s="120" t="e">
        <f>VLOOKUP(H$3,'Tab. 3b Leistungen absolut_oEB'!$E$4:$L$202,4,FALSE)</f>
        <v>#N/A</v>
      </c>
      <c r="J59" s="120" t="e">
        <f>VLOOKUP(J$3,'Tab. 3b Leistungen absolut_oEB'!$E$4:$L$202,4,FALSE)</f>
        <v>#N/A</v>
      </c>
      <c r="L59" s="120" t="e">
        <f>VLOOKUP(L$3,'Tab. 3b Leistungen absolut_oEB'!$E$4:$L$202,4,FALSE)</f>
        <v>#N/A</v>
      </c>
      <c r="N59" s="120">
        <f>VLOOKUP(N$3,'Tab. 3b Leistungen absolut_oEB'!$E$4:$L$202,4,FALSE)</f>
        <v>71934</v>
      </c>
    </row>
    <row r="60" spans="1:14">
      <c r="A60" s="277" t="s">
        <v>360</v>
      </c>
      <c r="B60" s="277"/>
      <c r="D60" s="120" t="e">
        <f>VLOOKUP(D$3,'Tab. 3b Leistungen absolut_oEB'!$E$4:$L$202,5,FALSE)</f>
        <v>#N/A</v>
      </c>
      <c r="F60" s="120" t="e">
        <f>VLOOKUP(F$3,'Tab. 3b Leistungen absolut_oEB'!$E$4:$L$202,5,FALSE)</f>
        <v>#N/A</v>
      </c>
      <c r="H60" s="120" t="e">
        <f>VLOOKUP(H$3,'Tab. 3b Leistungen absolut_oEB'!$E$4:$L$202,5,FALSE)</f>
        <v>#N/A</v>
      </c>
      <c r="J60" s="120" t="e">
        <f>VLOOKUP(J$3,'Tab. 3b Leistungen absolut_oEB'!$E$4:$L$202,5,FALSE)</f>
        <v>#N/A</v>
      </c>
      <c r="L60" s="120" t="e">
        <f>VLOOKUP(L$3,'Tab. 3b Leistungen absolut_oEB'!$E$4:$L$202,5,FALSE)</f>
        <v>#N/A</v>
      </c>
      <c r="N60" s="120">
        <f>VLOOKUP(N$3,'Tab. 3b Leistungen absolut_oEB'!$E$4:$L$202,5,FALSE)</f>
        <v>111968</v>
      </c>
    </row>
    <row r="61" spans="1:14">
      <c r="A61" s="277" t="s">
        <v>168</v>
      </c>
      <c r="B61" s="277"/>
      <c r="D61" s="120" t="e">
        <f>VLOOKUP(D$3,'Tab. 3b Leistungen absolut_oEB'!$E$4:$L$202,6,FALSE)</f>
        <v>#N/A</v>
      </c>
      <c r="F61" s="120" t="e">
        <f>VLOOKUP(F$3,'Tab. 3b Leistungen absolut_oEB'!$E$4:$L$202,6,FALSE)</f>
        <v>#N/A</v>
      </c>
      <c r="H61" s="120" t="e">
        <f>VLOOKUP(H$3,'Tab. 3b Leistungen absolut_oEB'!$E$4:$L$202,6,FALSE)</f>
        <v>#N/A</v>
      </c>
      <c r="J61" s="120" t="e">
        <f>VLOOKUP(J$3,'Tab. 3b Leistungen absolut_oEB'!$E$4:$L$202,6,FALSE)</f>
        <v>#N/A</v>
      </c>
      <c r="L61" s="120" t="e">
        <f>VLOOKUP(L$3,'Tab. 3b Leistungen absolut_oEB'!$E$4:$L$202,6,FALSE)</f>
        <v>#N/A</v>
      </c>
      <c r="N61" s="120">
        <f>VLOOKUP(N$3,'Tab. 3b Leistungen absolut_oEB'!$E$4:$L$202,6,FALSE)</f>
        <v>60653</v>
      </c>
    </row>
    <row r="62" spans="1:14">
      <c r="A62" s="277" t="s">
        <v>7</v>
      </c>
      <c r="B62" s="277"/>
      <c r="D62" s="120" t="e">
        <f>VLOOKUP(D$3,'Tab. 3b Leistungen absolut_oEB'!$E$4:$L$202,7,FALSE)</f>
        <v>#N/A</v>
      </c>
      <c r="F62" s="120" t="e">
        <f>VLOOKUP(F$3,'Tab. 3b Leistungen absolut_oEB'!$E$4:$L$202,7,FALSE)</f>
        <v>#N/A</v>
      </c>
      <c r="H62" s="120" t="e">
        <f>VLOOKUP(H$3,'Tab. 3b Leistungen absolut_oEB'!$E$4:$L$202,7,FALSE)</f>
        <v>#N/A</v>
      </c>
      <c r="J62" s="120" t="e">
        <f>VLOOKUP(J$3,'Tab. 3b Leistungen absolut_oEB'!$E$4:$L$202,7,FALSE)</f>
        <v>#N/A</v>
      </c>
      <c r="L62" s="120" t="e">
        <f>VLOOKUP(L$3,'Tab. 3b Leistungen absolut_oEB'!$E$4:$L$202,7,FALSE)</f>
        <v>#N/A</v>
      </c>
      <c r="N62" s="120">
        <f>VLOOKUP(N$3,'Tab. 3b Leistungen absolut_oEB'!$E$4:$L$202,7,FALSE)</f>
        <v>27224</v>
      </c>
    </row>
    <row r="63" spans="1:14">
      <c r="A63" s="277" t="s">
        <v>8</v>
      </c>
      <c r="B63" s="277"/>
      <c r="D63" s="120" t="e">
        <f>VLOOKUP(D$3,'Tab. 3b Leistungen absolut_oEB'!$E$4:$L$202,8,FALSE)</f>
        <v>#N/A</v>
      </c>
      <c r="F63" s="120" t="e">
        <f>VLOOKUP(F$3,'Tab. 3b Leistungen absolut_oEB'!$E$4:$L$202,8,FALSE)</f>
        <v>#N/A</v>
      </c>
      <c r="H63" s="120" t="e">
        <f>VLOOKUP(H$3,'Tab. 3b Leistungen absolut_oEB'!$E$4:$L$202,8,FALSE)</f>
        <v>#N/A</v>
      </c>
      <c r="J63" s="120" t="e">
        <f>VLOOKUP(J$3,'Tab. 3b Leistungen absolut_oEB'!$E$4:$L$202,8,FALSE)</f>
        <v>#N/A</v>
      </c>
      <c r="L63" s="120" t="e">
        <f>VLOOKUP(L$3,'Tab. 3b Leistungen absolut_oEB'!$E$4:$L$202,8,FALSE)</f>
        <v>#N/A</v>
      </c>
      <c r="N63" s="120">
        <f>VLOOKUP(N$3,'Tab. 3b Leistungen absolut_oEB'!$E$4:$L$202,8,FALSE)</f>
        <v>33429</v>
      </c>
    </row>
    <row r="66" spans="1:14">
      <c r="A66" s="281" t="s">
        <v>412</v>
      </c>
      <c r="B66" s="281"/>
      <c r="C66" s="281"/>
      <c r="D66" s="281"/>
      <c r="E66" s="281"/>
      <c r="F66" s="281"/>
      <c r="G66" s="281"/>
      <c r="H66" s="281"/>
      <c r="I66" s="281"/>
      <c r="J66" s="281"/>
      <c r="K66" s="281"/>
      <c r="L66" s="281"/>
      <c r="M66" s="281"/>
      <c r="N66" s="281"/>
    </row>
    <row r="67" spans="1:14">
      <c r="A67" s="281"/>
      <c r="B67" s="281"/>
      <c r="C67" s="281"/>
      <c r="D67" s="281"/>
      <c r="E67" s="281"/>
      <c r="F67" s="281"/>
      <c r="G67" s="281"/>
      <c r="H67" s="281"/>
      <c r="I67" s="281"/>
      <c r="J67" s="281"/>
      <c r="K67" s="281"/>
      <c r="L67" s="281"/>
      <c r="M67" s="281"/>
      <c r="N67" s="281"/>
    </row>
    <row r="69" spans="1:14" ht="14.25" customHeight="1">
      <c r="A69" s="277" t="s">
        <v>363</v>
      </c>
      <c r="B69" s="277"/>
      <c r="D69" s="122" t="e">
        <f>VLOOKUP(D$3,'Tab. 4 Inanspruchnahme'!$E$4:$L$202,2,FALSE)</f>
        <v>#N/A</v>
      </c>
      <c r="F69" s="122" t="e">
        <f>VLOOKUP(F$3,'Tab. 4 Inanspruchnahme'!$E$4:$L$202,2,FALSE)</f>
        <v>#N/A</v>
      </c>
      <c r="H69" s="122" t="e">
        <f>VLOOKUP(H$3,'Tab. 4 Inanspruchnahme'!$E$4:$L$202,2,FALSE)</f>
        <v>#N/A</v>
      </c>
      <c r="J69" s="122" t="e">
        <f>VLOOKUP(J$3,'Tab. 4 Inanspruchnahme'!$E$4:$L$202,2,FALSE)</f>
        <v>#N/A</v>
      </c>
      <c r="L69" s="122" t="e">
        <f>VLOOKUP(L$3,'Tab. 4 Inanspruchnahme'!$E$4:$L$202,2,FALSE)</f>
        <v>#N/A</v>
      </c>
      <c r="N69" s="122">
        <f>VLOOKUP(N$3,'Tab. 4 Inanspruchnahme'!$E$4:$L$202,2,FALSE)</f>
        <v>371.16685754053492</v>
      </c>
    </row>
    <row r="70" spans="1:14" ht="14.25" customHeight="1">
      <c r="A70" s="277" t="s">
        <v>167</v>
      </c>
      <c r="B70" s="277"/>
      <c r="D70" s="122" t="e">
        <f>VLOOKUP(D$3,'Tab. 4 Inanspruchnahme'!$E$4:$L$202,3,FALSE)</f>
        <v>#N/A</v>
      </c>
      <c r="F70" s="122" t="e">
        <f>VLOOKUP(F$3,'Tab. 4 Inanspruchnahme'!$E$4:$L$202,3,FALSE)</f>
        <v>#N/A</v>
      </c>
      <c r="H70" s="122" t="e">
        <f>VLOOKUP(H$3,'Tab. 4 Inanspruchnahme'!$E$4:$L$202,3,FALSE)</f>
        <v>#N/A</v>
      </c>
      <c r="J70" s="122" t="e">
        <f>VLOOKUP(J$3,'Tab. 4 Inanspruchnahme'!$E$4:$L$202,3,FALSE)</f>
        <v>#N/A</v>
      </c>
      <c r="L70" s="122" t="e">
        <f>VLOOKUP(L$3,'Tab. 4 Inanspruchnahme'!$E$4:$L$202,3,FALSE)</f>
        <v>#N/A</v>
      </c>
      <c r="N70" s="122">
        <f>VLOOKUP(N$3,'Tab. 4 Inanspruchnahme'!$E$4:$L$202,3,FALSE)</f>
        <v>483.23888552802822</v>
      </c>
    </row>
    <row r="71" spans="1:14">
      <c r="A71" s="277" t="s">
        <v>359</v>
      </c>
      <c r="B71" s="277"/>
      <c r="D71" s="122" t="e">
        <f>VLOOKUP(D$3,'Tab. 4 Inanspruchnahme'!$E$4:$L$202,4,FALSE)</f>
        <v>#N/A</v>
      </c>
      <c r="F71" s="122" t="e">
        <f>VLOOKUP(F$3,'Tab. 4 Inanspruchnahme'!$E$4:$L$202,4,FALSE)</f>
        <v>#N/A</v>
      </c>
      <c r="H71" s="122" t="e">
        <f>VLOOKUP(H$3,'Tab. 4 Inanspruchnahme'!$E$4:$L$202,4,FALSE)</f>
        <v>#N/A</v>
      </c>
      <c r="J71" s="122" t="e">
        <f>VLOOKUP(J$3,'Tab. 4 Inanspruchnahme'!$E$4:$L$202,4,FALSE)</f>
        <v>#N/A</v>
      </c>
      <c r="L71" s="122" t="e">
        <f>VLOOKUP(L$3,'Tab. 4 Inanspruchnahme'!$E$4:$L$202,4,FALSE)</f>
        <v>#N/A</v>
      </c>
      <c r="N71" s="122">
        <f>VLOOKUP(N$3,'Tab. 4 Inanspruchnahme'!$E$4:$L$202,4,FALSE)</f>
        <v>201.37356400190694</v>
      </c>
    </row>
    <row r="72" spans="1:14" ht="14.25" customHeight="1">
      <c r="A72" s="277" t="s">
        <v>360</v>
      </c>
      <c r="B72" s="277"/>
      <c r="D72" s="122" t="e">
        <f>VLOOKUP(D$3,'Tab. 4 Inanspruchnahme'!$E$4:$L$202,5,FALSE)</f>
        <v>#N/A</v>
      </c>
      <c r="F72" s="122" t="e">
        <f>VLOOKUP(F$3,'Tab. 4 Inanspruchnahme'!$E$4:$L$202,5,FALSE)</f>
        <v>#N/A</v>
      </c>
      <c r="H72" s="122" t="e">
        <f>VLOOKUP(H$3,'Tab. 4 Inanspruchnahme'!$E$4:$L$202,5,FALSE)</f>
        <v>#N/A</v>
      </c>
      <c r="J72" s="122" t="e">
        <f>VLOOKUP(J$3,'Tab. 4 Inanspruchnahme'!$E$4:$L$202,5,FALSE)</f>
        <v>#N/A</v>
      </c>
      <c r="L72" s="122" t="e">
        <f>VLOOKUP(L$3,'Tab. 4 Inanspruchnahme'!$E$4:$L$202,5,FALSE)</f>
        <v>#N/A</v>
      </c>
      <c r="N72" s="122">
        <f>VLOOKUP(N$3,'Tab. 4 Inanspruchnahme'!$E$4:$L$202,5,FALSE)</f>
        <v>313.44559198940027</v>
      </c>
    </row>
    <row r="73" spans="1:14" ht="14.25" customHeight="1">
      <c r="A73" s="277" t="s">
        <v>168</v>
      </c>
      <c r="B73" s="277"/>
      <c r="D73" s="122" t="e">
        <f>VLOOKUP(D$3,'Tab. 4 Inanspruchnahme'!$E$4:$L$202,6,FALSE)</f>
        <v>#N/A</v>
      </c>
      <c r="F73" s="122" t="e">
        <f>VLOOKUP(F$3,'Tab. 4 Inanspruchnahme'!$E$4:$L$202,6,FALSE)</f>
        <v>#N/A</v>
      </c>
      <c r="H73" s="122" t="e">
        <f>VLOOKUP(H$3,'Tab. 4 Inanspruchnahme'!$E$4:$L$202,6,FALSE)</f>
        <v>#N/A</v>
      </c>
      <c r="J73" s="122" t="e">
        <f>VLOOKUP(J$3,'Tab. 4 Inanspruchnahme'!$E$4:$L$202,6,FALSE)</f>
        <v>#N/A</v>
      </c>
      <c r="L73" s="122" t="e">
        <f>VLOOKUP(L$3,'Tab. 4 Inanspruchnahme'!$E$4:$L$202,6,FALSE)</f>
        <v>#N/A</v>
      </c>
      <c r="N73" s="122">
        <f>VLOOKUP(N$3,'Tab. 4 Inanspruchnahme'!$E$4:$L$202,6,FALSE)</f>
        <v>169.79329353862795</v>
      </c>
    </row>
    <row r="74" spans="1:14">
      <c r="A74" s="277" t="s">
        <v>7</v>
      </c>
      <c r="B74" s="277"/>
      <c r="D74" s="122" t="e">
        <f>VLOOKUP(D$3,'Tab. 4 Inanspruchnahme'!$E$4:$L$202,7,FALSE)</f>
        <v>#N/A</v>
      </c>
      <c r="F74" s="122" t="e">
        <f>VLOOKUP(F$3,'Tab. 4 Inanspruchnahme'!$E$4:$L$202,7,FALSE)</f>
        <v>#N/A</v>
      </c>
      <c r="H74" s="122" t="e">
        <f>VLOOKUP(H$3,'Tab. 4 Inanspruchnahme'!$E$4:$L$202,7,FALSE)</f>
        <v>#N/A</v>
      </c>
      <c r="J74" s="122" t="e">
        <f>VLOOKUP(J$3,'Tab. 4 Inanspruchnahme'!$E$4:$L$202,7,FALSE)</f>
        <v>#N/A</v>
      </c>
      <c r="L74" s="122" t="e">
        <f>VLOOKUP(L$3,'Tab. 4 Inanspruchnahme'!$E$4:$L$202,7,FALSE)</f>
        <v>#N/A</v>
      </c>
      <c r="N74" s="122">
        <f>VLOOKUP(N$3,'Tab. 4 Inanspruchnahme'!$E$4:$L$202,7,FALSE)</f>
        <v>76.211442522144125</v>
      </c>
    </row>
    <row r="75" spans="1:14" ht="14.25" customHeight="1">
      <c r="A75" s="277" t="s">
        <v>8</v>
      </c>
      <c r="B75" s="277"/>
      <c r="D75" s="122" t="e">
        <f>VLOOKUP(D$3,'Tab. 4 Inanspruchnahme'!$E$4:$L$202,8,FALSE)</f>
        <v>#N/A</v>
      </c>
      <c r="F75" s="122" t="e">
        <f>VLOOKUP(F$3,'Tab. 4 Inanspruchnahme'!$E$4:$L$202,8,FALSE)</f>
        <v>#N/A</v>
      </c>
      <c r="H75" s="122" t="e">
        <f>VLOOKUP(H$3,'Tab. 4 Inanspruchnahme'!$E$4:$L$202,8,FALSE)</f>
        <v>#N/A</v>
      </c>
      <c r="J75" s="122" t="e">
        <f>VLOOKUP(J$3,'Tab. 4 Inanspruchnahme'!$E$4:$L$202,8,FALSE)</f>
        <v>#N/A</v>
      </c>
      <c r="L75" s="122" t="e">
        <f>VLOOKUP(L$3,'Tab. 4 Inanspruchnahme'!$E$4:$L$202,8,FALSE)</f>
        <v>#N/A</v>
      </c>
      <c r="N75" s="122">
        <f>VLOOKUP(N$3,'Tab. 4 Inanspruchnahme'!$E$4:$L$202,8,FALSE)</f>
        <v>93.581851016483839</v>
      </c>
    </row>
    <row r="78" spans="1:14">
      <c r="A78" s="279" t="s">
        <v>413</v>
      </c>
      <c r="B78" s="279"/>
      <c r="C78" s="279"/>
      <c r="D78" s="279"/>
      <c r="E78" s="279"/>
      <c r="F78" s="279"/>
      <c r="G78" s="279"/>
      <c r="H78" s="279"/>
      <c r="I78" s="279"/>
      <c r="J78" s="279"/>
      <c r="K78" s="279"/>
      <c r="L78" s="279"/>
      <c r="M78" s="279"/>
      <c r="N78" s="279"/>
    </row>
    <row r="79" spans="1:14">
      <c r="A79" s="279"/>
      <c r="B79" s="279"/>
      <c r="C79" s="279"/>
      <c r="D79" s="279"/>
      <c r="E79" s="279"/>
      <c r="F79" s="279"/>
      <c r="G79" s="279"/>
      <c r="H79" s="279"/>
      <c r="I79" s="279"/>
      <c r="J79" s="279"/>
      <c r="K79" s="279"/>
      <c r="L79" s="279"/>
      <c r="M79" s="279"/>
      <c r="N79" s="279"/>
    </row>
    <row r="81" spans="1:14">
      <c r="A81" s="278" t="s">
        <v>204</v>
      </c>
      <c r="B81" s="121" t="s">
        <v>9</v>
      </c>
      <c r="D81" s="122" t="e">
        <f>VLOOKUP(D$3,'Tab.5 Alter Inanspruchnahme'!$E$5:$AC$203,2,FALSE)</f>
        <v>#N/A</v>
      </c>
      <c r="F81" s="122" t="e">
        <f>VLOOKUP(F$3,'Tab.5 Alter Inanspruchnahme'!$E$5:$AC$203,2,FALSE)</f>
        <v>#N/A</v>
      </c>
      <c r="H81" s="122" t="e">
        <f>VLOOKUP(H$3,'Tab.5 Alter Inanspruchnahme'!$E$5:$AC$203,2,FALSE)</f>
        <v>#N/A</v>
      </c>
      <c r="J81" s="122" t="e">
        <f>VLOOKUP(J$3,'Tab.5 Alter Inanspruchnahme'!$E$5:$AC$203,2,FALSE)</f>
        <v>#N/A</v>
      </c>
      <c r="L81" s="122" t="e">
        <f>VLOOKUP(L$3,'Tab.5 Alter Inanspruchnahme'!$E$5:$AC$203,2,FALSE)</f>
        <v>#N/A</v>
      </c>
      <c r="N81" s="122">
        <f>VLOOKUP(N$3,'Tab.5 Alter Inanspruchnahme'!$E$5:$AC$203,2,FALSE)</f>
        <v>217.07307233463774</v>
      </c>
    </row>
    <row r="82" spans="1:14">
      <c r="A82" s="278"/>
      <c r="B82" s="121" t="s">
        <v>10</v>
      </c>
      <c r="D82" s="122" t="e">
        <f>VLOOKUP(D$3,'Tab.5 Alter Inanspruchnahme'!$E$5:$AC$203,3,FALSE)</f>
        <v>#N/A</v>
      </c>
      <c r="F82" s="122" t="e">
        <f>VLOOKUP(F$3,'Tab.5 Alter Inanspruchnahme'!$E$5:$AC$203,3,FALSE)</f>
        <v>#N/A</v>
      </c>
      <c r="H82" s="122" t="e">
        <f>VLOOKUP(H$3,'Tab.5 Alter Inanspruchnahme'!$E$5:$AC$203,3,FALSE)</f>
        <v>#N/A</v>
      </c>
      <c r="J82" s="122" t="e">
        <f>VLOOKUP(J$3,'Tab.5 Alter Inanspruchnahme'!$E$5:$AC$203,3,FALSE)</f>
        <v>#N/A</v>
      </c>
      <c r="L82" s="122" t="e">
        <f>VLOOKUP(L$3,'Tab.5 Alter Inanspruchnahme'!$E$5:$AC$203,3,FALSE)</f>
        <v>#N/A</v>
      </c>
      <c r="N82" s="122">
        <f>VLOOKUP(N$3,'Tab.5 Alter Inanspruchnahme'!$E$5:$AC$203,3,FALSE)</f>
        <v>380.46487590594205</v>
      </c>
    </row>
    <row r="83" spans="1:14">
      <c r="A83" s="278"/>
      <c r="B83" s="121" t="s">
        <v>203</v>
      </c>
      <c r="D83" s="122" t="e">
        <f>VLOOKUP(D$3,'Tab.5 Alter Inanspruchnahme'!$E$5:$AC$203,4,FALSE)</f>
        <v>#N/A</v>
      </c>
      <c r="F83" s="122" t="e">
        <f>VLOOKUP(F$3,'Tab.5 Alter Inanspruchnahme'!$E$5:$AC$203,4,FALSE)</f>
        <v>#N/A</v>
      </c>
      <c r="H83" s="122" t="e">
        <f>VLOOKUP(H$3,'Tab.5 Alter Inanspruchnahme'!$E$5:$AC$203,4,FALSE)</f>
        <v>#N/A</v>
      </c>
      <c r="J83" s="122" t="e">
        <f>VLOOKUP(J$3,'Tab.5 Alter Inanspruchnahme'!$E$5:$AC$203,4,FALSE)</f>
        <v>#N/A</v>
      </c>
      <c r="L83" s="122" t="e">
        <f>VLOOKUP(L$3,'Tab.5 Alter Inanspruchnahme'!$E$5:$AC$203,4,FALSE)</f>
        <v>#N/A</v>
      </c>
      <c r="N83" s="122">
        <f>VLOOKUP(N$3,'Tab.5 Alter Inanspruchnahme'!$E$5:$AC$203,4,FALSE)</f>
        <v>418.99522356435972</v>
      </c>
    </row>
    <row r="84" spans="1:14">
      <c r="A84" s="278"/>
      <c r="B84" s="121" t="s">
        <v>11</v>
      </c>
      <c r="D84" s="122" t="e">
        <f>VLOOKUP(D$3,'Tab.5 Alter Inanspruchnahme'!$E$5:$AC$203,5,FALSE)</f>
        <v>#N/A</v>
      </c>
      <c r="F84" s="122" t="e">
        <f>VLOOKUP(F$3,'Tab.5 Alter Inanspruchnahme'!$E$5:$AC$203,5,FALSE)</f>
        <v>#N/A</v>
      </c>
      <c r="H84" s="122" t="e">
        <f>VLOOKUP(H$3,'Tab.5 Alter Inanspruchnahme'!$E$5:$AC$203,5,FALSE)</f>
        <v>#N/A</v>
      </c>
      <c r="J84" s="122" t="e">
        <f>VLOOKUP(J$3,'Tab.5 Alter Inanspruchnahme'!$E$5:$AC$203,5,FALSE)</f>
        <v>#N/A</v>
      </c>
      <c r="L84" s="122" t="e">
        <f>VLOOKUP(L$3,'Tab.5 Alter Inanspruchnahme'!$E$5:$AC$203,5,FALSE)</f>
        <v>#N/A</v>
      </c>
      <c r="N84" s="122">
        <f>VLOOKUP(N$3,'Tab.5 Alter Inanspruchnahme'!$E$5:$AC$203,5,FALSE)</f>
        <v>408.46444234306006</v>
      </c>
    </row>
    <row r="85" spans="1:14">
      <c r="A85" s="278"/>
      <c r="B85" s="121" t="s">
        <v>208</v>
      </c>
      <c r="D85" s="122" t="e">
        <f>VLOOKUP(D$3,'Tab.5 Alter Inanspruchnahme'!$E$5:$AC$203,6,FALSE)</f>
        <v>#N/A</v>
      </c>
      <c r="F85" s="122" t="e">
        <f>VLOOKUP(F$3,'Tab.5 Alter Inanspruchnahme'!$E$5:$AC$203,6,FALSE)</f>
        <v>#N/A</v>
      </c>
      <c r="H85" s="122" t="e">
        <f>VLOOKUP(H$3,'Tab.5 Alter Inanspruchnahme'!$E$5:$AC$203,6,FALSE)</f>
        <v>#N/A</v>
      </c>
      <c r="J85" s="122" t="e">
        <f>VLOOKUP(J$3,'Tab.5 Alter Inanspruchnahme'!$E$5:$AC$203,6,FALSE)</f>
        <v>#N/A</v>
      </c>
      <c r="L85" s="122" t="e">
        <f>VLOOKUP(L$3,'Tab.5 Alter Inanspruchnahme'!$E$5:$AC$203,6,FALSE)</f>
        <v>#N/A</v>
      </c>
      <c r="N85" s="122">
        <f>VLOOKUP(N$3,'Tab.5 Alter Inanspruchnahme'!$E$5:$AC$203,6,FALSE)</f>
        <v>227.12061926899273</v>
      </c>
    </row>
    <row r="86" spans="1:14">
      <c r="A86" s="278"/>
      <c r="B86" s="121" t="s">
        <v>12</v>
      </c>
      <c r="D86" s="122" t="e">
        <f>VLOOKUP(D$3,'Tab.5 Alter Inanspruchnahme'!$E$5:$AC$203,7,FALSE)</f>
        <v>#N/A</v>
      </c>
      <c r="F86" s="122" t="e">
        <f>VLOOKUP(F$3,'Tab.5 Alter Inanspruchnahme'!$E$5:$AC$203,7,FALSE)</f>
        <v>#N/A</v>
      </c>
      <c r="H86" s="122" t="e">
        <f>VLOOKUP(H$3,'Tab.5 Alter Inanspruchnahme'!$E$5:$AC$203,7,FALSE)</f>
        <v>#N/A</v>
      </c>
      <c r="J86" s="122" t="e">
        <f>VLOOKUP(J$3,'Tab.5 Alter Inanspruchnahme'!$E$5:$AC$203,7,FALSE)</f>
        <v>#N/A</v>
      </c>
      <c r="L86" s="122" t="e">
        <f>VLOOKUP(L$3,'Tab.5 Alter Inanspruchnahme'!$E$5:$AC$203,7,FALSE)</f>
        <v>#N/A</v>
      </c>
      <c r="N86" s="122">
        <f>VLOOKUP(N$3,'Tab.5 Alter Inanspruchnahme'!$E$5:$AC$203,7,FALSE)</f>
        <v>321.37915164660552</v>
      </c>
    </row>
    <row r="88" spans="1:14">
      <c r="A88" s="278" t="s">
        <v>248</v>
      </c>
      <c r="B88" s="121" t="s">
        <v>9</v>
      </c>
      <c r="D88" s="122" t="e">
        <f>VLOOKUP(D$3,'Tab.5 Alter Inanspruchnahme'!$E$5:$AC$203,8,FALSE)</f>
        <v>#N/A</v>
      </c>
      <c r="F88" s="122" t="e">
        <f>VLOOKUP(F$3,'Tab.5 Alter Inanspruchnahme'!$E$5:$AC$203,8,FALSE)</f>
        <v>#N/A</v>
      </c>
      <c r="H88" s="122" t="e">
        <f>VLOOKUP(H$3,'Tab.5 Alter Inanspruchnahme'!$E$5:$AC$203,8,FALSE)</f>
        <v>#N/A</v>
      </c>
      <c r="J88" s="122" t="e">
        <f>VLOOKUP(J$3,'Tab.5 Alter Inanspruchnahme'!$E$5:$AC$203,8,FALSE)</f>
        <v>#N/A</v>
      </c>
      <c r="L88" s="122" t="e">
        <f>VLOOKUP(L$3,'Tab.5 Alter Inanspruchnahme'!$E$5:$AC$203,8,FALSE)</f>
        <v>#N/A</v>
      </c>
      <c r="N88" s="122">
        <f>VLOOKUP(N$3,'Tab.5 Alter Inanspruchnahme'!$E$5:$AC$203,8,FALSE)</f>
        <v>150.85325018874664</v>
      </c>
    </row>
    <row r="89" spans="1:14">
      <c r="A89" s="278"/>
      <c r="B89" s="121" t="s">
        <v>10</v>
      </c>
      <c r="D89" s="122" t="e">
        <f>VLOOKUP(D$3,'Tab.5 Alter Inanspruchnahme'!$E$5:$AC$203,9,FALSE)</f>
        <v>#N/A</v>
      </c>
      <c r="F89" s="122" t="e">
        <f>VLOOKUP(F$3,'Tab.5 Alter Inanspruchnahme'!$E$5:$AC$203,9,FALSE)</f>
        <v>#N/A</v>
      </c>
      <c r="H89" s="122" t="e">
        <f>VLOOKUP(H$3,'Tab.5 Alter Inanspruchnahme'!$E$5:$AC$203,9,FALSE)</f>
        <v>#N/A</v>
      </c>
      <c r="J89" s="122" t="e">
        <f>VLOOKUP(J$3,'Tab.5 Alter Inanspruchnahme'!$E$5:$AC$203,9,FALSE)</f>
        <v>#N/A</v>
      </c>
      <c r="L89" s="122" t="e">
        <f>VLOOKUP(L$3,'Tab.5 Alter Inanspruchnahme'!$E$5:$AC$203,9,FALSE)</f>
        <v>#N/A</v>
      </c>
      <c r="N89" s="122">
        <f>VLOOKUP(N$3,'Tab.5 Alter Inanspruchnahme'!$E$5:$AC$203,9,FALSE)</f>
        <v>204.93669172747295</v>
      </c>
    </row>
    <row r="90" spans="1:14">
      <c r="A90" s="278"/>
      <c r="B90" s="121" t="s">
        <v>203</v>
      </c>
      <c r="D90" s="122" t="e">
        <f>VLOOKUP(D$3,'Tab.5 Alter Inanspruchnahme'!$E$5:$AC$203,10,FALSE)</f>
        <v>#N/A</v>
      </c>
      <c r="F90" s="122" t="e">
        <f>VLOOKUP(F$3,'Tab.5 Alter Inanspruchnahme'!$E$5:$AC$203,10,FALSE)</f>
        <v>#N/A</v>
      </c>
      <c r="H90" s="122" t="e">
        <f>VLOOKUP(H$3,'Tab.5 Alter Inanspruchnahme'!$E$5:$AC$203,10,FALSE)</f>
        <v>#N/A</v>
      </c>
      <c r="J90" s="122" t="e">
        <f>VLOOKUP(J$3,'Tab.5 Alter Inanspruchnahme'!$E$5:$AC$203,10,FALSE)</f>
        <v>#N/A</v>
      </c>
      <c r="L90" s="122" t="e">
        <f>VLOOKUP(L$3,'Tab.5 Alter Inanspruchnahme'!$E$5:$AC$203,10,FALSE)</f>
        <v>#N/A</v>
      </c>
      <c r="N90" s="122">
        <f>VLOOKUP(N$3,'Tab.5 Alter Inanspruchnahme'!$E$5:$AC$203,10,FALSE)</f>
        <v>191.4237869242593</v>
      </c>
    </row>
    <row r="91" spans="1:14">
      <c r="A91" s="278"/>
      <c r="B91" s="121" t="s">
        <v>11</v>
      </c>
      <c r="D91" s="122" t="e">
        <f>VLOOKUP(D$3,'Tab.5 Alter Inanspruchnahme'!$E$5:$AC$203,11,FALSE)</f>
        <v>#N/A</v>
      </c>
      <c r="F91" s="122" t="e">
        <f>VLOOKUP(F$3,'Tab.5 Alter Inanspruchnahme'!$E$5:$AC$203,11,FALSE)</f>
        <v>#N/A</v>
      </c>
      <c r="H91" s="122" t="e">
        <f>VLOOKUP(H$3,'Tab.5 Alter Inanspruchnahme'!$E$5:$AC$203,11,FALSE)</f>
        <v>#N/A</v>
      </c>
      <c r="J91" s="122" t="e">
        <f>VLOOKUP(J$3,'Tab.5 Alter Inanspruchnahme'!$E$5:$AC$203,11,FALSE)</f>
        <v>#N/A</v>
      </c>
      <c r="L91" s="122" t="e">
        <f>VLOOKUP(L$3,'Tab.5 Alter Inanspruchnahme'!$E$5:$AC$203,11,FALSE)</f>
        <v>#N/A</v>
      </c>
      <c r="N91" s="122">
        <f>VLOOKUP(N$3,'Tab.5 Alter Inanspruchnahme'!$E$5:$AC$203,11,FALSE)</f>
        <v>140.54786564708161</v>
      </c>
    </row>
    <row r="92" spans="1:14">
      <c r="A92" s="278"/>
      <c r="B92" s="121" t="s">
        <v>208</v>
      </c>
      <c r="D92" s="122" t="e">
        <f>VLOOKUP(D$3,'Tab.5 Alter Inanspruchnahme'!$E$5:$AC$203,12,FALSE)</f>
        <v>#N/A</v>
      </c>
      <c r="F92" s="122" t="e">
        <f>VLOOKUP(F$3,'Tab.5 Alter Inanspruchnahme'!$E$5:$AC$203,12,FALSE)</f>
        <v>#N/A</v>
      </c>
      <c r="H92" s="122" t="e">
        <f>VLOOKUP(H$3,'Tab.5 Alter Inanspruchnahme'!$E$5:$AC$203,12,FALSE)</f>
        <v>#N/A</v>
      </c>
      <c r="J92" s="122" t="e">
        <f>VLOOKUP(J$3,'Tab.5 Alter Inanspruchnahme'!$E$5:$AC$203,12,FALSE)</f>
        <v>#N/A</v>
      </c>
      <c r="L92" s="122" t="e">
        <f>VLOOKUP(L$3,'Tab.5 Alter Inanspruchnahme'!$E$5:$AC$203,12,FALSE)</f>
        <v>#N/A</v>
      </c>
      <c r="N92" s="122">
        <f>VLOOKUP(N$3,'Tab.5 Alter Inanspruchnahme'!$E$5:$AC$203,12,FALSE)</f>
        <v>68.496981045620757</v>
      </c>
    </row>
    <row r="93" spans="1:14">
      <c r="A93" s="278"/>
      <c r="B93" s="121" t="s">
        <v>12</v>
      </c>
      <c r="D93" s="122" t="e">
        <f>VLOOKUP(D$3,'Tab.5 Alter Inanspruchnahme'!$E$5:$AC$203,13,FALSE)</f>
        <v>#N/A</v>
      </c>
      <c r="F93" s="122" t="e">
        <f>VLOOKUP(F$3,'Tab.5 Alter Inanspruchnahme'!$E$5:$AC$203,13,FALSE)</f>
        <v>#N/A</v>
      </c>
      <c r="H93" s="122" t="e">
        <f>VLOOKUP(H$3,'Tab.5 Alter Inanspruchnahme'!$E$5:$AC$203,13,FALSE)</f>
        <v>#N/A</v>
      </c>
      <c r="J93" s="122" t="e">
        <f>VLOOKUP(J$3,'Tab.5 Alter Inanspruchnahme'!$E$5:$AC$203,13,FALSE)</f>
        <v>#N/A</v>
      </c>
      <c r="L93" s="122" t="e">
        <f>VLOOKUP(L$3,'Tab.5 Alter Inanspruchnahme'!$E$5:$AC$203,13,FALSE)</f>
        <v>#N/A</v>
      </c>
      <c r="N93" s="122">
        <f>VLOOKUP(N$3,'Tab.5 Alter Inanspruchnahme'!$E$5:$AC$203,13,FALSE)</f>
        <v>153.41947898852433</v>
      </c>
    </row>
    <row r="95" spans="1:14">
      <c r="A95" s="278" t="s">
        <v>346</v>
      </c>
      <c r="B95" s="121" t="s">
        <v>9</v>
      </c>
      <c r="D95" s="122" t="e">
        <f>VLOOKUP(D$3,'Tab.5 Alter Inanspruchnahme'!$E$5:$AC$203,14,FALSE)</f>
        <v>#N/A</v>
      </c>
      <c r="F95" s="122" t="e">
        <f>VLOOKUP(F$3,'Tab.5 Alter Inanspruchnahme'!$E$5:$AC$203,14,FALSE)</f>
        <v>#N/A</v>
      </c>
      <c r="H95" s="122" t="e">
        <f>VLOOKUP(H$3,'Tab.5 Alter Inanspruchnahme'!$E$5:$AC$203,14,FALSE)</f>
        <v>#N/A</v>
      </c>
      <c r="J95" s="122" t="e">
        <f>VLOOKUP(J$3,'Tab.5 Alter Inanspruchnahme'!$E$5:$AC$203,14,FALSE)</f>
        <v>#N/A</v>
      </c>
      <c r="L95" s="122" t="e">
        <f>VLOOKUP(L$3,'Tab.5 Alter Inanspruchnahme'!$E$5:$AC$203,14,FALSE)</f>
        <v>#N/A</v>
      </c>
      <c r="N95" s="122">
        <f>VLOOKUP(N$3,'Tab.5 Alter Inanspruchnahme'!$E$5:$AC$203,14,FALSE)</f>
        <v>50.601395860828873</v>
      </c>
    </row>
    <row r="96" spans="1:14">
      <c r="A96" s="278"/>
      <c r="B96" s="121" t="s">
        <v>10</v>
      </c>
      <c r="D96" s="122" t="e">
        <f>VLOOKUP(D$3,'Tab.5 Alter Inanspruchnahme'!$E$5:$AC$203,15,FALSE)</f>
        <v>#N/A</v>
      </c>
      <c r="F96" s="122" t="e">
        <f>VLOOKUP(F$3,'Tab.5 Alter Inanspruchnahme'!$E$5:$AC$203,15,FALSE)</f>
        <v>#N/A</v>
      </c>
      <c r="H96" s="122" t="e">
        <f>VLOOKUP(H$3,'Tab.5 Alter Inanspruchnahme'!$E$5:$AC$203,15,FALSE)</f>
        <v>#N/A</v>
      </c>
      <c r="J96" s="122" t="e">
        <f>VLOOKUP(J$3,'Tab.5 Alter Inanspruchnahme'!$E$5:$AC$203,15,FALSE)</f>
        <v>#N/A</v>
      </c>
      <c r="L96" s="122" t="e">
        <f>VLOOKUP(L$3,'Tab.5 Alter Inanspruchnahme'!$E$5:$AC$203,15,FALSE)</f>
        <v>#N/A</v>
      </c>
      <c r="N96" s="122">
        <f>VLOOKUP(N$3,'Tab.5 Alter Inanspruchnahme'!$E$5:$AC$203,15,FALSE)</f>
        <v>76.32061425635851</v>
      </c>
    </row>
    <row r="97" spans="1:14">
      <c r="A97" s="278"/>
      <c r="B97" s="121" t="s">
        <v>203</v>
      </c>
      <c r="D97" s="122" t="e">
        <f>VLOOKUP(D$3,'Tab.5 Alter Inanspruchnahme'!$E$5:$AC$203,16,FALSE)</f>
        <v>#N/A</v>
      </c>
      <c r="F97" s="122" t="e">
        <f>VLOOKUP(F$3,'Tab.5 Alter Inanspruchnahme'!$E$5:$AC$203,16,FALSE)</f>
        <v>#N/A</v>
      </c>
      <c r="H97" s="122" t="e">
        <f>VLOOKUP(H$3,'Tab.5 Alter Inanspruchnahme'!$E$5:$AC$203,16,FALSE)</f>
        <v>#N/A</v>
      </c>
      <c r="J97" s="122" t="e">
        <f>VLOOKUP(J$3,'Tab.5 Alter Inanspruchnahme'!$E$5:$AC$203,16,FALSE)</f>
        <v>#N/A</v>
      </c>
      <c r="L97" s="122" t="e">
        <f>VLOOKUP(L$3,'Tab.5 Alter Inanspruchnahme'!$E$5:$AC$203,16,FALSE)</f>
        <v>#N/A</v>
      </c>
      <c r="N97" s="122">
        <f>VLOOKUP(N$3,'Tab.5 Alter Inanspruchnahme'!$E$5:$AC$203,16,FALSE)</f>
        <v>83.179283488858786</v>
      </c>
    </row>
    <row r="98" spans="1:14">
      <c r="A98" s="278"/>
      <c r="B98" s="121" t="s">
        <v>11</v>
      </c>
      <c r="D98" s="122" t="e">
        <f>VLOOKUP(D$3,'Tab.5 Alter Inanspruchnahme'!$E$5:$AC$203,17,FALSE)</f>
        <v>#N/A</v>
      </c>
      <c r="F98" s="122" t="e">
        <f>VLOOKUP(F$3,'Tab.5 Alter Inanspruchnahme'!$E$5:$AC$203,17,FALSE)</f>
        <v>#N/A</v>
      </c>
      <c r="H98" s="122" t="e">
        <f>VLOOKUP(H$3,'Tab.5 Alter Inanspruchnahme'!$E$5:$AC$203,17,FALSE)</f>
        <v>#N/A</v>
      </c>
      <c r="J98" s="122" t="e">
        <f>VLOOKUP(J$3,'Tab.5 Alter Inanspruchnahme'!$E$5:$AC$203,17,FALSE)</f>
        <v>#N/A</v>
      </c>
      <c r="L98" s="122" t="e">
        <f>VLOOKUP(L$3,'Tab.5 Alter Inanspruchnahme'!$E$5:$AC$203,17,FALSE)</f>
        <v>#N/A</v>
      </c>
      <c r="N98" s="122">
        <f>VLOOKUP(N$3,'Tab.5 Alter Inanspruchnahme'!$E$5:$AC$203,17,FALSE)</f>
        <v>74.87546815782224</v>
      </c>
    </row>
    <row r="99" spans="1:14">
      <c r="A99" s="278"/>
      <c r="B99" s="121" t="s">
        <v>208</v>
      </c>
      <c r="D99" s="122" t="e">
        <f>VLOOKUP(D$3,'Tab.5 Alter Inanspruchnahme'!$E$5:$AC$203,18,FALSE)</f>
        <v>#N/A</v>
      </c>
      <c r="F99" s="122" t="e">
        <f>VLOOKUP(F$3,'Tab.5 Alter Inanspruchnahme'!$E$5:$AC$203,18,FALSE)</f>
        <v>#N/A</v>
      </c>
      <c r="H99" s="122" t="e">
        <f>VLOOKUP(H$3,'Tab.5 Alter Inanspruchnahme'!$E$5:$AC$203,18,FALSE)</f>
        <v>#N/A</v>
      </c>
      <c r="J99" s="122" t="e">
        <f>VLOOKUP(J$3,'Tab.5 Alter Inanspruchnahme'!$E$5:$AC$203,18,FALSE)</f>
        <v>#N/A</v>
      </c>
      <c r="L99" s="122" t="e">
        <f>VLOOKUP(L$3,'Tab.5 Alter Inanspruchnahme'!$E$5:$AC$203,18,FALSE)</f>
        <v>#N/A</v>
      </c>
      <c r="N99" s="122">
        <f>VLOOKUP(N$3,'Tab.5 Alter Inanspruchnahme'!$E$5:$AC$203,18,FALSE)</f>
        <v>32.038619525157351</v>
      </c>
    </row>
    <row r="100" spans="1:14">
      <c r="A100" s="278"/>
      <c r="B100" s="121" t="s">
        <v>12</v>
      </c>
      <c r="D100" s="122" t="e">
        <f>VLOOKUP(D$3,'Tab.5 Alter Inanspruchnahme'!$E$5:$AC$203,19,FALSE)</f>
        <v>#N/A</v>
      </c>
      <c r="F100" s="122" t="e">
        <f>VLOOKUP(F$3,'Tab.5 Alter Inanspruchnahme'!$E$5:$AC$203,19,FALSE)</f>
        <v>#N/A</v>
      </c>
      <c r="H100" s="122" t="e">
        <f>VLOOKUP(H$3,'Tab.5 Alter Inanspruchnahme'!$E$5:$AC$203,19,FALSE)</f>
        <v>#N/A</v>
      </c>
      <c r="J100" s="122" t="e">
        <f>VLOOKUP(J$3,'Tab.5 Alter Inanspruchnahme'!$E$5:$AC$203,19,FALSE)</f>
        <v>#N/A</v>
      </c>
      <c r="L100" s="122" t="e">
        <f>VLOOKUP(L$3,'Tab.5 Alter Inanspruchnahme'!$E$5:$AC$203,19,FALSE)</f>
        <v>#N/A</v>
      </c>
      <c r="N100" s="122">
        <f>VLOOKUP(N$3,'Tab.5 Alter Inanspruchnahme'!$E$5:$AC$203,19,FALSE)</f>
        <v>62.939386652415742</v>
      </c>
    </row>
    <row r="102" spans="1:14">
      <c r="A102" s="278" t="s">
        <v>8</v>
      </c>
      <c r="B102" s="121" t="s">
        <v>9</v>
      </c>
      <c r="D102" s="122" t="e">
        <f>VLOOKUP(D$3,'Tab.5 Alter Inanspruchnahme'!$E$5:$AC$203,20,FALSE)</f>
        <v>#N/A</v>
      </c>
      <c r="F102" s="122" t="e">
        <f>VLOOKUP(F$3,'Tab.5 Alter Inanspruchnahme'!$E$5:$AC$203,20,FALSE)</f>
        <v>#N/A</v>
      </c>
      <c r="H102" s="122" t="e">
        <f>VLOOKUP(H$3,'Tab.5 Alter Inanspruchnahme'!$E$5:$AC$203,20,FALSE)</f>
        <v>#N/A</v>
      </c>
      <c r="J102" s="122" t="e">
        <f>VLOOKUP(J$3,'Tab.5 Alter Inanspruchnahme'!$E$5:$AC$203,20,FALSE)</f>
        <v>#N/A</v>
      </c>
      <c r="L102" s="122" t="e">
        <f>VLOOKUP(L$3,'Tab.5 Alter Inanspruchnahme'!$E$5:$AC$203,20,FALSE)</f>
        <v>#N/A</v>
      </c>
      <c r="N102" s="122">
        <f>VLOOKUP(N$3,'Tab.5 Alter Inanspruchnahme'!$E$5:$AC$203,20,FALSE)</f>
        <v>8.1261922737777592</v>
      </c>
    </row>
    <row r="103" spans="1:14">
      <c r="A103" s="278"/>
      <c r="B103" s="121" t="s">
        <v>10</v>
      </c>
      <c r="D103" s="122" t="e">
        <f>VLOOKUP(D$3,'Tab.5 Alter Inanspruchnahme'!$E$5:$AC$203,21,FALSE)</f>
        <v>#N/A</v>
      </c>
      <c r="F103" s="122" t="e">
        <f>VLOOKUP(F$3,'Tab.5 Alter Inanspruchnahme'!$E$5:$AC$203,21,FALSE)</f>
        <v>#N/A</v>
      </c>
      <c r="H103" s="122" t="e">
        <f>VLOOKUP(H$3,'Tab.5 Alter Inanspruchnahme'!$E$5:$AC$203,21,FALSE)</f>
        <v>#N/A</v>
      </c>
      <c r="J103" s="122" t="e">
        <f>VLOOKUP(J$3,'Tab.5 Alter Inanspruchnahme'!$E$5:$AC$203,21,FALSE)</f>
        <v>#N/A</v>
      </c>
      <c r="L103" s="122" t="e">
        <f>VLOOKUP(L$3,'Tab.5 Alter Inanspruchnahme'!$E$5:$AC$203,21,FALSE)</f>
        <v>#N/A</v>
      </c>
      <c r="N103" s="122">
        <f>VLOOKUP(N$3,'Tab.5 Alter Inanspruchnahme'!$E$5:$AC$203,21,FALSE)</f>
        <v>45.358623829504481</v>
      </c>
    </row>
    <row r="104" spans="1:14">
      <c r="A104" s="278"/>
      <c r="B104" s="121" t="s">
        <v>203</v>
      </c>
      <c r="D104" s="122" t="e">
        <f>VLOOKUP(D$3,'Tab.5 Alter Inanspruchnahme'!$E$5:$AC$203,22,FALSE)</f>
        <v>#N/A</v>
      </c>
      <c r="F104" s="122" t="e">
        <f>VLOOKUP(F$3,'Tab.5 Alter Inanspruchnahme'!$E$5:$AC$203,22,FALSE)</f>
        <v>#N/A</v>
      </c>
      <c r="H104" s="122" t="e">
        <f>VLOOKUP(H$3,'Tab.5 Alter Inanspruchnahme'!$E$5:$AC$203,22,FALSE)</f>
        <v>#N/A</v>
      </c>
      <c r="J104" s="122" t="e">
        <f>VLOOKUP(J$3,'Tab.5 Alter Inanspruchnahme'!$E$5:$AC$203,22,FALSE)</f>
        <v>#N/A</v>
      </c>
      <c r="L104" s="122" t="e">
        <f>VLOOKUP(L$3,'Tab.5 Alter Inanspruchnahme'!$E$5:$AC$203,22,FALSE)</f>
        <v>#N/A</v>
      </c>
      <c r="N104" s="122">
        <f>VLOOKUP(N$3,'Tab.5 Alter Inanspruchnahme'!$E$5:$AC$203,22,FALSE)</f>
        <v>76.462659386253208</v>
      </c>
    </row>
    <row r="105" spans="1:14">
      <c r="A105" s="278"/>
      <c r="B105" s="121" t="s">
        <v>11</v>
      </c>
      <c r="D105" s="122" t="e">
        <f>VLOOKUP(D$3,'Tab.5 Alter Inanspruchnahme'!$E$5:$AC$203,23,FALSE)</f>
        <v>#N/A</v>
      </c>
      <c r="F105" s="122" t="e">
        <f>VLOOKUP(F$3,'Tab.5 Alter Inanspruchnahme'!$E$5:$AC$203,23,FALSE)</f>
        <v>#N/A</v>
      </c>
      <c r="H105" s="122" t="e">
        <f>VLOOKUP(H$3,'Tab.5 Alter Inanspruchnahme'!$E$5:$AC$203,23,FALSE)</f>
        <v>#N/A</v>
      </c>
      <c r="J105" s="122" t="e">
        <f>VLOOKUP(J$3,'Tab.5 Alter Inanspruchnahme'!$E$5:$AC$203,23,FALSE)</f>
        <v>#N/A</v>
      </c>
      <c r="L105" s="122" t="e">
        <f>VLOOKUP(L$3,'Tab.5 Alter Inanspruchnahme'!$E$5:$AC$203,23,FALSE)</f>
        <v>#N/A</v>
      </c>
      <c r="N105" s="122">
        <f>VLOOKUP(N$3,'Tab.5 Alter Inanspruchnahme'!$E$5:$AC$203,23,FALSE)</f>
        <v>124.77755522959278</v>
      </c>
    </row>
    <row r="106" spans="1:14">
      <c r="A106" s="278"/>
      <c r="B106" s="121" t="s">
        <v>208</v>
      </c>
      <c r="D106" s="122" t="e">
        <f>VLOOKUP(D$3,'Tab.5 Alter Inanspruchnahme'!$E$5:$AC$203,24,FALSE)</f>
        <v>#N/A</v>
      </c>
      <c r="F106" s="122" t="e">
        <f>VLOOKUP(F$3,'Tab.5 Alter Inanspruchnahme'!$E$5:$AC$203,24,FALSE)</f>
        <v>#N/A</v>
      </c>
      <c r="H106" s="122" t="e">
        <f>VLOOKUP(H$3,'Tab.5 Alter Inanspruchnahme'!$E$5:$AC$203,24,FALSE)</f>
        <v>#N/A</v>
      </c>
      <c r="J106" s="122" t="e">
        <f>VLOOKUP(J$3,'Tab.5 Alter Inanspruchnahme'!$E$5:$AC$203,24,FALSE)</f>
        <v>#N/A</v>
      </c>
      <c r="L106" s="122" t="e">
        <f>VLOOKUP(L$3,'Tab.5 Alter Inanspruchnahme'!$E$5:$AC$203,24,FALSE)</f>
        <v>#N/A</v>
      </c>
      <c r="N106" s="122">
        <f>VLOOKUP(N$3,'Tab.5 Alter Inanspruchnahme'!$E$5:$AC$203,24,FALSE)</f>
        <v>77.444703615709741</v>
      </c>
    </row>
    <row r="107" spans="1:14">
      <c r="A107" s="278"/>
      <c r="B107" s="121" t="s">
        <v>12</v>
      </c>
      <c r="D107" s="122" t="e">
        <f>VLOOKUP(D$3,'Tab.5 Alter Inanspruchnahme'!$E$5:$AC$203,25,FALSE)</f>
        <v>#N/A</v>
      </c>
      <c r="F107" s="122" t="e">
        <f>VLOOKUP(F$3,'Tab.5 Alter Inanspruchnahme'!$E$5:$AC$203,25,FALSE)</f>
        <v>#N/A</v>
      </c>
      <c r="H107" s="122" t="e">
        <f>VLOOKUP(H$3,'Tab.5 Alter Inanspruchnahme'!$E$5:$AC$203,25,FALSE)</f>
        <v>#N/A</v>
      </c>
      <c r="J107" s="122" t="e">
        <f>VLOOKUP(J$3,'Tab.5 Alter Inanspruchnahme'!$E$5:$AC$203,25,FALSE)</f>
        <v>#N/A</v>
      </c>
      <c r="L107" s="122" t="e">
        <f>VLOOKUP(L$3,'Tab.5 Alter Inanspruchnahme'!$E$5:$AC$203,25,FALSE)</f>
        <v>#N/A</v>
      </c>
      <c r="N107" s="122">
        <f>VLOOKUP(N$3,'Tab.5 Alter Inanspruchnahme'!$E$5:$AC$203,25,FALSE)</f>
        <v>60.12036951239962</v>
      </c>
    </row>
    <row r="110" spans="1:14">
      <c r="A110" s="279" t="s">
        <v>414</v>
      </c>
      <c r="B110" s="279"/>
      <c r="C110" s="279"/>
      <c r="D110" s="279"/>
      <c r="E110" s="279"/>
      <c r="F110" s="279"/>
      <c r="G110" s="279"/>
      <c r="H110" s="279"/>
      <c r="I110" s="279"/>
      <c r="J110" s="279"/>
      <c r="K110" s="279"/>
      <c r="L110" s="279"/>
      <c r="M110" s="279"/>
      <c r="N110" s="279"/>
    </row>
    <row r="111" spans="1:14">
      <c r="A111" s="279"/>
      <c r="B111" s="279"/>
      <c r="C111" s="279"/>
      <c r="D111" s="279"/>
      <c r="E111" s="279"/>
      <c r="F111" s="279"/>
      <c r="G111" s="279"/>
      <c r="H111" s="279"/>
      <c r="I111" s="279"/>
      <c r="J111" s="279"/>
      <c r="K111" s="279"/>
      <c r="L111" s="279"/>
      <c r="M111" s="279"/>
      <c r="N111" s="279"/>
    </row>
    <row r="113" spans="1:14">
      <c r="A113" s="278" t="s">
        <v>167</v>
      </c>
      <c r="B113" s="121" t="s">
        <v>180</v>
      </c>
      <c r="D113" s="122" t="e">
        <f>VLOOKUP(D$3,'Tab.6 Geschlecht Inanspr.'!$E$5:$T$203,2,FALSE)</f>
        <v>#N/A</v>
      </c>
      <c r="F113" s="122" t="e">
        <f>VLOOKUP(F$3,'Tab.6 Geschlecht Inanspr.'!$E$5:$T$203,2,FALSE)</f>
        <v>#N/A</v>
      </c>
      <c r="H113" s="122" t="e">
        <f>VLOOKUP(H$3,'Tab.6 Geschlecht Inanspr.'!$E$5:$T$203,2,FALSE)</f>
        <v>#N/A</v>
      </c>
      <c r="J113" s="122" t="e">
        <f>VLOOKUP(J$3,'Tab.6 Geschlecht Inanspr.'!$E$5:$T$203,2,FALSE)</f>
        <v>#N/A</v>
      </c>
      <c r="L113" s="122" t="e">
        <f>VLOOKUP(L$3,'Tab.6 Geschlecht Inanspr.'!$E$5:$T$203,2,FALSE)</f>
        <v>#N/A</v>
      </c>
      <c r="N113" s="122">
        <f>VLOOKUP(N$3,'Tab.6 Geschlecht Inanspr.'!$E$5:$T$203,2,FALSE)</f>
        <v>515.76295298806508</v>
      </c>
    </row>
    <row r="114" spans="1:14">
      <c r="A114" s="278"/>
      <c r="B114" s="121" t="s">
        <v>181</v>
      </c>
      <c r="D114" s="122" t="e">
        <f>VLOOKUP(D$3,'Tab.6 Geschlecht Inanspr.'!$E$5:$T$203,3,FALSE)</f>
        <v>#N/A</v>
      </c>
      <c r="F114" s="122" t="e">
        <f>VLOOKUP(F$3,'Tab.6 Geschlecht Inanspr.'!$E$5:$T$203,3,FALSE)</f>
        <v>#N/A</v>
      </c>
      <c r="H114" s="122" t="e">
        <f>VLOOKUP(H$3,'Tab.6 Geschlecht Inanspr.'!$E$5:$T$203,3,FALSE)</f>
        <v>#N/A</v>
      </c>
      <c r="J114" s="122" t="e">
        <f>VLOOKUP(J$3,'Tab.6 Geschlecht Inanspr.'!$E$5:$T$203,3,FALSE)</f>
        <v>#N/A</v>
      </c>
      <c r="L114" s="122" t="e">
        <f>VLOOKUP(L$3,'Tab.6 Geschlecht Inanspr.'!$E$5:$T$203,3,FALSE)</f>
        <v>#N/A</v>
      </c>
      <c r="N114" s="122">
        <f>VLOOKUP(N$3,'Tab.6 Geschlecht Inanspr.'!$E$5:$T$203,3,FALSE)</f>
        <v>448.50439784410003</v>
      </c>
    </row>
    <row r="115" spans="1:14">
      <c r="A115" s="278"/>
      <c r="B115" s="121" t="s">
        <v>12</v>
      </c>
      <c r="D115" s="122" t="e">
        <f>VLOOKUP(D$3,'Tab.6 Geschlecht Inanspr.'!$E$5:$T$203,4,FALSE)</f>
        <v>#N/A</v>
      </c>
      <c r="F115" s="122" t="e">
        <f>VLOOKUP(F$3,'Tab.6 Geschlecht Inanspr.'!$E$5:$T$203,4,FALSE)</f>
        <v>#N/A</v>
      </c>
      <c r="H115" s="122" t="e">
        <f>VLOOKUP(H$3,'Tab.6 Geschlecht Inanspr.'!$E$5:$T$203,4,FALSE)</f>
        <v>#N/A</v>
      </c>
      <c r="J115" s="122" t="e">
        <f>VLOOKUP(J$3,'Tab.6 Geschlecht Inanspr.'!$E$5:$T$203,4,FALSE)</f>
        <v>#N/A</v>
      </c>
      <c r="L115" s="122" t="e">
        <f>VLOOKUP(L$3,'Tab.6 Geschlecht Inanspr.'!$E$5:$T$203,4,FALSE)</f>
        <v>#N/A</v>
      </c>
      <c r="N115" s="122">
        <f>VLOOKUP(N$3,'Tab.6 Geschlecht Inanspr.'!$E$5:$T$203,4,FALSE)</f>
        <v>483.18009768300305</v>
      </c>
    </row>
    <row r="117" spans="1:14">
      <c r="A117" s="278" t="s">
        <v>250</v>
      </c>
      <c r="B117" s="121" t="s">
        <v>180</v>
      </c>
      <c r="D117" s="122" t="e">
        <f>VLOOKUP(D$3,'Tab.6 Geschlecht Inanspr.'!$E$5:$T$203,5,FALSE)</f>
        <v>#N/A</v>
      </c>
      <c r="F117" s="122" t="e">
        <f>VLOOKUP(F$3,'Tab.6 Geschlecht Inanspr.'!$E$5:$T$203,5,FALSE)</f>
        <v>#N/A</v>
      </c>
      <c r="H117" s="122" t="e">
        <f>VLOOKUP(H$3,'Tab.6 Geschlecht Inanspr.'!$E$5:$T$203,5,FALSE)</f>
        <v>#N/A</v>
      </c>
      <c r="J117" s="122" t="e">
        <f>VLOOKUP(J$3,'Tab.6 Geschlecht Inanspr.'!$E$5:$T$203,5,FALSE)</f>
        <v>#N/A</v>
      </c>
      <c r="L117" s="122" t="e">
        <f>VLOOKUP(L$3,'Tab.6 Geschlecht Inanspr.'!$E$5:$T$203,5,FALSE)</f>
        <v>#N/A</v>
      </c>
      <c r="N117" s="122">
        <f>VLOOKUP(N$3,'Tab.6 Geschlecht Inanspr.'!$E$5:$T$203,5,FALSE)</f>
        <v>338.30348707144645</v>
      </c>
    </row>
    <row r="118" spans="1:14">
      <c r="A118" s="278"/>
      <c r="B118" s="121" t="s">
        <v>181</v>
      </c>
      <c r="D118" s="122" t="e">
        <f>VLOOKUP(D$3,'Tab.6 Geschlecht Inanspr.'!$E$5:$T$203,6,FALSE)</f>
        <v>#N/A</v>
      </c>
      <c r="F118" s="122" t="e">
        <f>VLOOKUP(F$3,'Tab.6 Geschlecht Inanspr.'!$E$5:$T$203,6,FALSE)</f>
        <v>#N/A</v>
      </c>
      <c r="H118" s="122" t="e">
        <f>VLOOKUP(H$3,'Tab.6 Geschlecht Inanspr.'!$E$5:$T$203,6,FALSE)</f>
        <v>#N/A</v>
      </c>
      <c r="J118" s="122" t="e">
        <f>VLOOKUP(J$3,'Tab.6 Geschlecht Inanspr.'!$E$5:$T$203,6,FALSE)</f>
        <v>#N/A</v>
      </c>
      <c r="L118" s="122" t="e">
        <f>VLOOKUP(L$3,'Tab.6 Geschlecht Inanspr.'!$E$5:$T$203,6,FALSE)</f>
        <v>#N/A</v>
      </c>
      <c r="N118" s="122">
        <f>VLOOKUP(N$3,'Tab.6 Geschlecht Inanspr.'!$E$5:$T$203,6,FALSE)</f>
        <v>286.86968616711749</v>
      </c>
    </row>
    <row r="119" spans="1:14">
      <c r="A119" s="278"/>
      <c r="B119" s="121" t="s">
        <v>12</v>
      </c>
      <c r="D119" s="122" t="e">
        <f>VLOOKUP(D$3,'Tab.6 Geschlecht Inanspr.'!$E$5:$T$203,7,FALSE)</f>
        <v>#N/A</v>
      </c>
      <c r="F119" s="122" t="e">
        <f>VLOOKUP(F$3,'Tab.6 Geschlecht Inanspr.'!$E$5:$T$203,7,FALSE)</f>
        <v>#N/A</v>
      </c>
      <c r="H119" s="122" t="e">
        <f>VLOOKUP(H$3,'Tab.6 Geschlecht Inanspr.'!$E$5:$T$203,7,FALSE)</f>
        <v>#N/A</v>
      </c>
      <c r="J119" s="122" t="e">
        <f>VLOOKUP(J$3,'Tab.6 Geschlecht Inanspr.'!$E$5:$T$203,7,FALSE)</f>
        <v>#N/A</v>
      </c>
      <c r="L119" s="122" t="e">
        <f>VLOOKUP(L$3,'Tab.6 Geschlecht Inanspr.'!$E$5:$T$203,7,FALSE)</f>
        <v>#N/A</v>
      </c>
      <c r="N119" s="122">
        <f>VLOOKUP(N$3,'Tab.6 Geschlecht Inanspr.'!$E$5:$T$203,7,FALSE)</f>
        <v>313.38680414437511</v>
      </c>
    </row>
    <row r="121" spans="1:14">
      <c r="A121" s="278" t="s">
        <v>308</v>
      </c>
      <c r="B121" s="121" t="s">
        <v>180</v>
      </c>
      <c r="D121" s="122" t="e">
        <f>VLOOKUP(D$3,'Tab.6 Geschlecht Inanspr.'!$E$5:$T$203,8,FALSE)</f>
        <v>#N/A</v>
      </c>
      <c r="F121" s="122" t="e">
        <f>VLOOKUP(F$3,'Tab.6 Geschlecht Inanspr.'!$E$5:$T$203,8,FALSE)</f>
        <v>#N/A</v>
      </c>
      <c r="H121" s="122" t="e">
        <f>VLOOKUP(H$3,'Tab.6 Geschlecht Inanspr.'!$E$5:$T$203,8,FALSE)</f>
        <v>#N/A</v>
      </c>
      <c r="J121" s="122" t="e">
        <f>VLOOKUP(J$3,'Tab.6 Geschlecht Inanspr.'!$E$5:$T$203,8,FALSE)</f>
        <v>#N/A</v>
      </c>
      <c r="L121" s="122" t="e">
        <f>VLOOKUP(L$3,'Tab.6 Geschlecht Inanspr.'!$E$5:$T$203,8,FALSE)</f>
        <v>#N/A</v>
      </c>
      <c r="N121" s="122">
        <f>VLOOKUP(N$3,'Tab.6 Geschlecht Inanspr.'!$E$5:$T$203,8,FALSE)</f>
        <v>177.45946591661871</v>
      </c>
    </row>
    <row r="122" spans="1:14">
      <c r="A122" s="278"/>
      <c r="B122" s="121" t="s">
        <v>181</v>
      </c>
      <c r="D122" s="122" t="e">
        <f>VLOOKUP(D$3,'Tab.6 Geschlecht Inanspr.'!$E$5:$T$203,9,FALSE)</f>
        <v>#N/A</v>
      </c>
      <c r="F122" s="122" t="e">
        <f>VLOOKUP(F$3,'Tab.6 Geschlecht Inanspr.'!$E$5:$T$203,9,FALSE)</f>
        <v>#N/A</v>
      </c>
      <c r="H122" s="122" t="e">
        <f>VLOOKUP(H$3,'Tab.6 Geschlecht Inanspr.'!$E$5:$T$203,9,FALSE)</f>
        <v>#N/A</v>
      </c>
      <c r="J122" s="122" t="e">
        <f>VLOOKUP(J$3,'Tab.6 Geschlecht Inanspr.'!$E$5:$T$203,9,FALSE)</f>
        <v>#N/A</v>
      </c>
      <c r="L122" s="122" t="e">
        <f>VLOOKUP(L$3,'Tab.6 Geschlecht Inanspr.'!$E$5:$T$203,9,FALSE)</f>
        <v>#N/A</v>
      </c>
      <c r="N122" s="122">
        <f>VLOOKUP(N$3,'Tab.6 Geschlecht Inanspr.'!$E$5:$T$203,9,FALSE)</f>
        <v>161.63471167698253</v>
      </c>
    </row>
    <row r="123" spans="1:14">
      <c r="A123" s="278"/>
      <c r="B123" s="121" t="s">
        <v>12</v>
      </c>
      <c r="D123" s="122" t="e">
        <f>VLOOKUP(D$3,'Tab.6 Geschlecht Inanspr.'!$E$5:$T$203,10,FALSE)</f>
        <v>#N/A</v>
      </c>
      <c r="F123" s="122" t="e">
        <f>VLOOKUP(F$3,'Tab.6 Geschlecht Inanspr.'!$E$5:$T$203,10,FALSE)</f>
        <v>#N/A</v>
      </c>
      <c r="H123" s="122" t="e">
        <f>VLOOKUP(H$3,'Tab.6 Geschlecht Inanspr.'!$E$5:$T$203,10,FALSE)</f>
        <v>#N/A</v>
      </c>
      <c r="J123" s="122" t="e">
        <f>VLOOKUP(J$3,'Tab.6 Geschlecht Inanspr.'!$E$5:$T$203,10,FALSE)</f>
        <v>#N/A</v>
      </c>
      <c r="L123" s="122" t="e">
        <f>VLOOKUP(L$3,'Tab.6 Geschlecht Inanspr.'!$E$5:$T$203,10,FALSE)</f>
        <v>#N/A</v>
      </c>
      <c r="N123" s="122">
        <f>VLOOKUP(N$3,'Tab.6 Geschlecht Inanspr.'!$E$5:$T$203,10,FALSE)</f>
        <v>169.79329353862795</v>
      </c>
    </row>
    <row r="125" spans="1:14">
      <c r="A125" s="278" t="s">
        <v>7</v>
      </c>
      <c r="B125" s="121" t="s">
        <v>180</v>
      </c>
      <c r="D125" s="122" t="e">
        <f>VLOOKUP(D$3,'Tab.6 Geschlecht Inanspr.'!$E$5:$T$203,11,FALSE)</f>
        <v>#N/A</v>
      </c>
      <c r="F125" s="122" t="e">
        <f>VLOOKUP(F$3,'Tab.6 Geschlecht Inanspr.'!$E$5:$T$203,11,FALSE)</f>
        <v>#N/A</v>
      </c>
      <c r="H125" s="122" t="e">
        <f>VLOOKUP(H$3,'Tab.6 Geschlecht Inanspr.'!$E$5:$T$203,11,FALSE)</f>
        <v>#N/A</v>
      </c>
      <c r="J125" s="122" t="e">
        <f>VLOOKUP(J$3,'Tab.6 Geschlecht Inanspr.'!$E$5:$T$203,11,FALSE)</f>
        <v>#N/A</v>
      </c>
      <c r="L125" s="122" t="e">
        <f>VLOOKUP(L$3,'Tab.6 Geschlecht Inanspr.'!$E$5:$T$203,11,FALSE)</f>
        <v>#N/A</v>
      </c>
      <c r="N125" s="122">
        <f>VLOOKUP(N$3,'Tab.6 Geschlecht Inanspr.'!$E$5:$T$203,11,FALSE)</f>
        <v>75.730590879966982</v>
      </c>
    </row>
    <row r="126" spans="1:14">
      <c r="A126" s="278"/>
      <c r="B126" s="121" t="s">
        <v>181</v>
      </c>
      <c r="D126" s="122" t="e">
        <f>VLOOKUP(D$3,'Tab.6 Geschlecht Inanspr.'!$E$5:$T$203,12,FALSE)</f>
        <v>#N/A</v>
      </c>
      <c r="F126" s="122" t="e">
        <f>VLOOKUP(F$3,'Tab.6 Geschlecht Inanspr.'!$E$5:$T$203,12,FALSE)</f>
        <v>#N/A</v>
      </c>
      <c r="H126" s="122" t="e">
        <f>VLOOKUP(H$3,'Tab.6 Geschlecht Inanspr.'!$E$5:$T$203,12,FALSE)</f>
        <v>#N/A</v>
      </c>
      <c r="J126" s="122" t="e">
        <f>VLOOKUP(J$3,'Tab.6 Geschlecht Inanspr.'!$E$5:$T$203,12,FALSE)</f>
        <v>#N/A</v>
      </c>
      <c r="L126" s="122" t="e">
        <f>VLOOKUP(L$3,'Tab.6 Geschlecht Inanspr.'!$E$5:$T$203,12,FALSE)</f>
        <v>#N/A</v>
      </c>
      <c r="N126" s="122">
        <f>VLOOKUP(N$3,'Tab.6 Geschlecht Inanspr.'!$E$5:$T$203,12,FALSE)</f>
        <v>76.723179969800753</v>
      </c>
    </row>
    <row r="127" spans="1:14">
      <c r="A127" s="278"/>
      <c r="B127" s="121" t="s">
        <v>12</v>
      </c>
      <c r="D127" s="122" t="e">
        <f>VLOOKUP(D$3,'Tab.6 Geschlecht Inanspr.'!$E$5:$T$203,13,FALSE)</f>
        <v>#N/A</v>
      </c>
      <c r="F127" s="122" t="e">
        <f>VLOOKUP(F$3,'Tab.6 Geschlecht Inanspr.'!$E$5:$T$203,13,FALSE)</f>
        <v>#N/A</v>
      </c>
      <c r="H127" s="122" t="e">
        <f>VLOOKUP(H$3,'Tab.6 Geschlecht Inanspr.'!$E$5:$T$203,13,FALSE)</f>
        <v>#N/A</v>
      </c>
      <c r="J127" s="122" t="e">
        <f>VLOOKUP(J$3,'Tab.6 Geschlecht Inanspr.'!$E$5:$T$203,13,FALSE)</f>
        <v>#N/A</v>
      </c>
      <c r="L127" s="122" t="e">
        <f>VLOOKUP(L$3,'Tab.6 Geschlecht Inanspr.'!$E$5:$T$203,13,FALSE)</f>
        <v>#N/A</v>
      </c>
      <c r="N127" s="122">
        <f>VLOOKUP(N$3,'Tab.6 Geschlecht Inanspr.'!$E$5:$T$203,13,FALSE)</f>
        <v>76.211442522144125</v>
      </c>
    </row>
    <row r="129" spans="1:14">
      <c r="A129" s="278" t="s">
        <v>347</v>
      </c>
      <c r="B129" s="121" t="s">
        <v>180</v>
      </c>
      <c r="D129" s="122" t="e">
        <f>VLOOKUP(D$3,'Tab.6 Geschlecht Inanspr.'!$E$5:$T$203,14,FALSE)</f>
        <v>#N/A</v>
      </c>
      <c r="F129" s="122" t="e">
        <f>VLOOKUP(F$3,'Tab.6 Geschlecht Inanspr.'!$E$5:$T$203,14,FALSE)</f>
        <v>#N/A</v>
      </c>
      <c r="H129" s="122" t="e">
        <f>VLOOKUP(H$3,'Tab.6 Geschlecht Inanspr.'!$E$5:$T$203,14,FALSE)</f>
        <v>#N/A</v>
      </c>
      <c r="J129" s="122" t="e">
        <f>VLOOKUP(J$3,'Tab.6 Geschlecht Inanspr.'!$E$5:$T$203,14,FALSE)</f>
        <v>#N/A</v>
      </c>
      <c r="L129" s="122" t="e">
        <f>VLOOKUP(L$3,'Tab.6 Geschlecht Inanspr.'!$E$5:$T$203,14,FALSE)</f>
        <v>#N/A</v>
      </c>
      <c r="N129" s="122">
        <f>VLOOKUP(N$3,'Tab.6 Geschlecht Inanspr.'!$E$5:$T$203,14,FALSE)</f>
        <v>101.72887503665173</v>
      </c>
    </row>
    <row r="130" spans="1:14">
      <c r="A130" s="278"/>
      <c r="B130" s="121" t="s">
        <v>181</v>
      </c>
      <c r="D130" s="122" t="e">
        <f>VLOOKUP(D$3,'Tab.6 Geschlecht Inanspr.'!$E$5:$T$203,15,FALSE)</f>
        <v>#N/A</v>
      </c>
      <c r="F130" s="122" t="e">
        <f>VLOOKUP(F$3,'Tab.6 Geschlecht Inanspr.'!$E$5:$T$203,15,FALSE)</f>
        <v>#N/A</v>
      </c>
      <c r="H130" s="122" t="e">
        <f>VLOOKUP(H$3,'Tab.6 Geschlecht Inanspr.'!$E$5:$T$203,15,FALSE)</f>
        <v>#N/A</v>
      </c>
      <c r="J130" s="122" t="e">
        <f>VLOOKUP(J$3,'Tab.6 Geschlecht Inanspr.'!$E$5:$T$203,15,FALSE)</f>
        <v>#N/A</v>
      </c>
      <c r="L130" s="122" t="e">
        <f>VLOOKUP(L$3,'Tab.6 Geschlecht Inanspr.'!$E$5:$T$203,15,FALSE)</f>
        <v>#N/A</v>
      </c>
      <c r="N130" s="122">
        <f>VLOOKUP(N$3,'Tab.6 Geschlecht Inanspr.'!$E$5:$T$203,15,FALSE)</f>
        <v>84.911531707181766</v>
      </c>
    </row>
    <row r="131" spans="1:14">
      <c r="A131" s="278"/>
      <c r="B131" s="121" t="s">
        <v>12</v>
      </c>
      <c r="D131" s="122" t="e">
        <f>VLOOKUP(D$3,'Tab.6 Geschlecht Inanspr.'!$E$5:$T$203,16,FALSE)</f>
        <v>#N/A</v>
      </c>
      <c r="F131" s="122" t="e">
        <f>VLOOKUP(F$3,'Tab.6 Geschlecht Inanspr.'!$E$5:$T$203,16,FALSE)</f>
        <v>#N/A</v>
      </c>
      <c r="H131" s="122" t="e">
        <f>VLOOKUP(H$3,'Tab.6 Geschlecht Inanspr.'!$E$5:$T$203,16,FALSE)</f>
        <v>#N/A</v>
      </c>
      <c r="J131" s="122" t="e">
        <f>VLOOKUP(J$3,'Tab.6 Geschlecht Inanspr.'!$E$5:$T$203,16,FALSE)</f>
        <v>#N/A</v>
      </c>
      <c r="L131" s="122" t="e">
        <f>VLOOKUP(L$3,'Tab.6 Geschlecht Inanspr.'!$E$5:$T$203,16,FALSE)</f>
        <v>#N/A</v>
      </c>
      <c r="N131" s="122">
        <f>VLOOKUP(N$3,'Tab.6 Geschlecht Inanspr.'!$E$5:$T$203,16,FALSE)</f>
        <v>93.581851016483839</v>
      </c>
    </row>
    <row r="134" spans="1:14">
      <c r="A134" s="279" t="s">
        <v>415</v>
      </c>
      <c r="B134" s="279"/>
      <c r="C134" s="279"/>
      <c r="D134" s="279"/>
      <c r="E134" s="279"/>
      <c r="F134" s="279"/>
      <c r="G134" s="279"/>
      <c r="H134" s="279"/>
      <c r="I134" s="279"/>
      <c r="J134" s="279"/>
      <c r="K134" s="279"/>
      <c r="L134" s="279"/>
      <c r="M134" s="279"/>
      <c r="N134" s="279"/>
    </row>
    <row r="135" spans="1:14">
      <c r="A135" s="279"/>
      <c r="B135" s="279"/>
      <c r="C135" s="279"/>
      <c r="D135" s="279"/>
      <c r="E135" s="279"/>
      <c r="F135" s="279"/>
      <c r="G135" s="279"/>
      <c r="H135" s="279"/>
      <c r="I135" s="279"/>
      <c r="J135" s="279"/>
      <c r="K135" s="279"/>
      <c r="L135" s="279"/>
      <c r="M135" s="279"/>
      <c r="N135" s="279"/>
    </row>
    <row r="137" spans="1:14">
      <c r="A137" s="278" t="s">
        <v>182</v>
      </c>
      <c r="B137" s="121" t="s">
        <v>1</v>
      </c>
      <c r="D137" s="120" t="e">
        <f>VLOOKUP(D$3,'Tab. 7 Erziehungsberatung'!$B$6:$L$62,2,FALSE)</f>
        <v>#N/A</v>
      </c>
      <c r="F137" s="120" t="e">
        <f>VLOOKUP(F$3,'Tab. 7 Erziehungsberatung'!$B$6:$L$62,2,FALSE)</f>
        <v>#N/A</v>
      </c>
      <c r="H137" s="120" t="e">
        <f>VLOOKUP(H$3,'Tab. 7 Erziehungsberatung'!$B$6:$L$62,2,FALSE)</f>
        <v>#N/A</v>
      </c>
      <c r="J137" s="120" t="e">
        <f>VLOOKUP(J$3,'Tab. 7 Erziehungsberatung'!$B$6:$L$62,2,FALSE)</f>
        <v>#N/A</v>
      </c>
      <c r="L137" s="120" t="e">
        <f>VLOOKUP(L$3,'Tab. 7 Erziehungsberatung'!$B$6:$L$62,2,FALSE)</f>
        <v>#N/A</v>
      </c>
      <c r="N137" s="120">
        <f>VLOOKUP(N$3,'Tab. 7 Erziehungsberatung'!$B$6:$L$62,2,FALSE)</f>
        <v>35362</v>
      </c>
    </row>
    <row r="138" spans="1:14">
      <c r="A138" s="278"/>
      <c r="B138" s="121" t="s">
        <v>2</v>
      </c>
      <c r="D138" s="120" t="e">
        <f>VLOOKUP(D$3,'Tab. 7 Erziehungsberatung'!$B$6:$L$62,3,FALSE)</f>
        <v>#N/A</v>
      </c>
      <c r="F138" s="120" t="e">
        <f>VLOOKUP(F$3,'Tab. 7 Erziehungsberatung'!$B$6:$L$62,3,FALSE)</f>
        <v>#N/A</v>
      </c>
      <c r="H138" s="120" t="e">
        <f>VLOOKUP(H$3,'Tab. 7 Erziehungsberatung'!$B$6:$L$62,3,FALSE)</f>
        <v>#N/A</v>
      </c>
      <c r="J138" s="120" t="e">
        <f>VLOOKUP(J$3,'Tab. 7 Erziehungsberatung'!$B$6:$L$62,3,FALSE)</f>
        <v>#N/A</v>
      </c>
      <c r="L138" s="120" t="e">
        <f>VLOOKUP(L$3,'Tab. 7 Erziehungsberatung'!$B$6:$L$62,3,FALSE)</f>
        <v>#N/A</v>
      </c>
      <c r="N138" s="120">
        <f>VLOOKUP(N$3,'Tab. 7 Erziehungsberatung'!$B$6:$L$62,3,FALSE)</f>
        <v>18475</v>
      </c>
    </row>
    <row r="139" spans="1:14">
      <c r="A139" s="278"/>
      <c r="B139" s="121" t="s">
        <v>3</v>
      </c>
      <c r="D139" s="120" t="e">
        <f>VLOOKUP(D$3,'Tab. 7 Erziehungsberatung'!$B$6:$L$62,4,FALSE)</f>
        <v>#N/A</v>
      </c>
      <c r="F139" s="120" t="e">
        <f>VLOOKUP(F$3,'Tab. 7 Erziehungsberatung'!$B$6:$L$62,4,FALSE)</f>
        <v>#N/A</v>
      </c>
      <c r="H139" s="120" t="e">
        <f>VLOOKUP(H$3,'Tab. 7 Erziehungsberatung'!$B$6:$L$62,4,FALSE)</f>
        <v>#N/A</v>
      </c>
      <c r="J139" s="120" t="e">
        <f>VLOOKUP(J$3,'Tab. 7 Erziehungsberatung'!$B$6:$L$62,4,FALSE)</f>
        <v>#N/A</v>
      </c>
      <c r="L139" s="120" t="e">
        <f>VLOOKUP(L$3,'Tab. 7 Erziehungsberatung'!$B$6:$L$62,4,FALSE)</f>
        <v>#N/A</v>
      </c>
      <c r="N139" s="120">
        <f>VLOOKUP(N$3,'Tab. 7 Erziehungsberatung'!$B$6:$L$62,4,FALSE)</f>
        <v>16887</v>
      </c>
    </row>
    <row r="140" spans="1:14">
      <c r="A140" s="278"/>
      <c r="B140" s="121" t="s">
        <v>183</v>
      </c>
      <c r="D140" s="120" t="e">
        <f>VLOOKUP(D$3,'Tab. 7 Erziehungsberatung'!$B$6:$L$62,5,FALSE)</f>
        <v>#N/A</v>
      </c>
      <c r="F140" s="120" t="e">
        <f>VLOOKUP(F$3,'Tab. 7 Erziehungsberatung'!$B$6:$L$62,5,FALSE)</f>
        <v>#N/A</v>
      </c>
      <c r="H140" s="120" t="e">
        <f>VLOOKUP(H$3,'Tab. 7 Erziehungsberatung'!$B$6:$L$62,5,FALSE)</f>
        <v>#N/A</v>
      </c>
      <c r="J140" s="120" t="e">
        <f>VLOOKUP(J$3,'Tab. 7 Erziehungsberatung'!$B$6:$L$62,5,FALSE)</f>
        <v>#N/A</v>
      </c>
      <c r="L140" s="120" t="e">
        <f>VLOOKUP(L$3,'Tab. 7 Erziehungsberatung'!$B$6:$L$62,5,FALSE)</f>
        <v>#N/A</v>
      </c>
      <c r="N140" s="120">
        <f>VLOOKUP(N$3,'Tab. 7 Erziehungsberatung'!$B$6:$L$62,5,FALSE)</f>
        <v>17963</v>
      </c>
    </row>
    <row r="141" spans="1:14">
      <c r="A141" s="278"/>
      <c r="B141" s="121" t="s">
        <v>191</v>
      </c>
      <c r="D141" s="120" t="e">
        <f>VLOOKUP(D$3,'Tab. 7 Erziehungsberatung'!$B$6:$L$62,6,FALSE)</f>
        <v>#N/A</v>
      </c>
      <c r="F141" s="120" t="e">
        <f>VLOOKUP(F$3,'Tab. 7 Erziehungsberatung'!$B$6:$L$62,6,FALSE)</f>
        <v>#N/A</v>
      </c>
      <c r="H141" s="120" t="e">
        <f>VLOOKUP(H$3,'Tab. 7 Erziehungsberatung'!$B$6:$L$62,6,FALSE)</f>
        <v>#N/A</v>
      </c>
      <c r="J141" s="120" t="e">
        <f>VLOOKUP(J$3,'Tab. 7 Erziehungsberatung'!$B$6:$L$62,6,FALSE)</f>
        <v>#N/A</v>
      </c>
      <c r="L141" s="120" t="e">
        <f>VLOOKUP(L$3,'Tab. 7 Erziehungsberatung'!$B$6:$L$62,6,FALSE)</f>
        <v>#N/A</v>
      </c>
      <c r="N141" s="120">
        <f>VLOOKUP(N$3,'Tab. 7 Erziehungsberatung'!$B$6:$L$62,6,FALSE)</f>
        <v>17399</v>
      </c>
    </row>
    <row r="143" spans="1:14">
      <c r="A143" s="278" t="s">
        <v>348</v>
      </c>
      <c r="B143" s="121" t="s">
        <v>1</v>
      </c>
      <c r="D143" s="120" t="e">
        <f>VLOOKUP(D$3,'Tab. 7 Erziehungsberatung'!$B$6:$L$62,7,FALSE)</f>
        <v>#N/A</v>
      </c>
      <c r="F143" s="120" t="e">
        <f>VLOOKUP(F$3,'Tab. 7 Erziehungsberatung'!$B$6:$L$62,7,FALSE)</f>
        <v>#N/A</v>
      </c>
      <c r="H143" s="120" t="e">
        <f>VLOOKUP(H$3,'Tab. 7 Erziehungsberatung'!$B$6:$L$62,7,FALSE)</f>
        <v>#N/A</v>
      </c>
      <c r="J143" s="120" t="e">
        <f>VLOOKUP(J$3,'Tab. 7 Erziehungsberatung'!$B$6:$L$62,7,FALSE)</f>
        <v>#N/A</v>
      </c>
      <c r="L143" s="120" t="e">
        <f>VLOOKUP(L$3,'Tab. 7 Erziehungsberatung'!$B$6:$L$62,7,FALSE)</f>
        <v>#N/A</v>
      </c>
      <c r="N143" s="120">
        <f>VLOOKUP(N$3,'Tab. 7 Erziehungsberatung'!$B$6:$L$62,7,FALSE)</f>
        <v>98.993132179990454</v>
      </c>
    </row>
    <row r="144" spans="1:14">
      <c r="A144" s="278"/>
      <c r="B144" s="121" t="s">
        <v>2</v>
      </c>
      <c r="D144" s="120" t="e">
        <f>VLOOKUP(D$3,'Tab. 7 Erziehungsberatung'!$B$6:$L$62,8,FALSE)</f>
        <v>#N/A</v>
      </c>
      <c r="F144" s="120" t="e">
        <f>VLOOKUP(F$3,'Tab. 7 Erziehungsberatung'!$B$6:$L$62,8,FALSE)</f>
        <v>#N/A</v>
      </c>
      <c r="H144" s="120" t="e">
        <f>VLOOKUP(H$3,'Tab. 7 Erziehungsberatung'!$B$6:$L$62,8,FALSE)</f>
        <v>#N/A</v>
      </c>
      <c r="J144" s="120" t="e">
        <f>VLOOKUP(J$3,'Tab. 7 Erziehungsberatung'!$B$6:$L$62,8,FALSE)</f>
        <v>#N/A</v>
      </c>
      <c r="L144" s="120" t="e">
        <f>VLOOKUP(L$3,'Tab. 7 Erziehungsberatung'!$B$6:$L$62,8,FALSE)</f>
        <v>#N/A</v>
      </c>
      <c r="N144" s="120">
        <f>VLOOKUP(N$3,'Tab. 7 Erziehungsberatung'!$B$6:$L$62,8,FALSE)</f>
        <v>100.31710522029039</v>
      </c>
    </row>
    <row r="145" spans="1:14">
      <c r="A145" s="278"/>
      <c r="B145" s="121" t="s">
        <v>3</v>
      </c>
      <c r="D145" s="120" t="e">
        <f>VLOOKUP(D$3,'Tab. 7 Erziehungsberatung'!$B$6:$L$62,9,FALSE)</f>
        <v>#N/A</v>
      </c>
      <c r="F145" s="120" t="e">
        <f>VLOOKUP(F$3,'Tab. 7 Erziehungsberatung'!$B$6:$L$62,9,FALSE)</f>
        <v>#N/A</v>
      </c>
      <c r="H145" s="120" t="e">
        <f>VLOOKUP(H$3,'Tab. 7 Erziehungsberatung'!$B$6:$L$62,9,FALSE)</f>
        <v>#N/A</v>
      </c>
      <c r="J145" s="120" t="e">
        <f>VLOOKUP(J$3,'Tab. 7 Erziehungsberatung'!$B$6:$L$62,9,FALSE)</f>
        <v>#N/A</v>
      </c>
      <c r="L145" s="120" t="e">
        <f>VLOOKUP(L$3,'Tab. 7 Erziehungsberatung'!$B$6:$L$62,9,FALSE)</f>
        <v>#N/A</v>
      </c>
      <c r="N145" s="120">
        <f>VLOOKUP(N$3,'Tab. 7 Erziehungsberatung'!$B$6:$L$62,9,FALSE)</f>
        <v>97.584118411540658</v>
      </c>
    </row>
    <row r="146" spans="1:14">
      <c r="A146" s="278"/>
      <c r="B146" s="121" t="s">
        <v>183</v>
      </c>
      <c r="D146" s="120" t="e">
        <f>VLOOKUP(D$3,'Tab. 7 Erziehungsberatung'!$B$6:$L$62,10,FALSE)</f>
        <v>#N/A</v>
      </c>
      <c r="F146" s="120" t="e">
        <f>VLOOKUP(F$3,'Tab. 7 Erziehungsberatung'!$B$6:$L$62,10,FALSE)</f>
        <v>#N/A</v>
      </c>
      <c r="H146" s="120" t="e">
        <f>VLOOKUP(H$3,'Tab. 7 Erziehungsberatung'!$B$6:$L$62,10,FALSE)</f>
        <v>#N/A</v>
      </c>
      <c r="J146" s="120" t="e">
        <f>VLOOKUP(J$3,'Tab. 7 Erziehungsberatung'!$B$6:$L$62,10,FALSE)</f>
        <v>#N/A</v>
      </c>
      <c r="L146" s="120" t="e">
        <f>VLOOKUP(L$3,'Tab. 7 Erziehungsberatung'!$B$6:$L$62,10,FALSE)</f>
        <v>#N/A</v>
      </c>
      <c r="N146" s="120">
        <f>VLOOKUP(N$3,'Tab. 7 Erziehungsberatung'!$B$6:$L$62,10,FALSE)</f>
        <v>106.21263813910585</v>
      </c>
    </row>
    <row r="147" spans="1:14">
      <c r="A147" s="278"/>
      <c r="B147" s="121" t="s">
        <v>191</v>
      </c>
      <c r="D147" s="120" t="e">
        <f>VLOOKUP(D$3,'Tab. 7 Erziehungsberatung'!$B$6:$L$62,11,FALSE)</f>
        <v>#N/A</v>
      </c>
      <c r="F147" s="120" t="e">
        <f>VLOOKUP(F$3,'Tab. 7 Erziehungsberatung'!$B$6:$L$62,11,FALSE)</f>
        <v>#N/A</v>
      </c>
      <c r="H147" s="120" t="e">
        <f>VLOOKUP(H$3,'Tab. 7 Erziehungsberatung'!$B$6:$L$62,11,FALSE)</f>
        <v>#N/A</v>
      </c>
      <c r="J147" s="120" t="e">
        <f>VLOOKUP(J$3,'Tab. 7 Erziehungsberatung'!$B$6:$L$62,11,FALSE)</f>
        <v>#N/A</v>
      </c>
      <c r="L147" s="120" t="e">
        <f>VLOOKUP(L$3,'Tab. 7 Erziehungsberatung'!$B$6:$L$62,11,FALSE)</f>
        <v>#N/A</v>
      </c>
      <c r="N147" s="120">
        <f>VLOOKUP(N$3,'Tab. 7 Erziehungsberatung'!$B$6:$L$62,11,FALSE)</f>
        <v>92.501769065098941</v>
      </c>
    </row>
    <row r="150" spans="1:14">
      <c r="A150" s="279" t="s">
        <v>416</v>
      </c>
      <c r="B150" s="279"/>
      <c r="C150" s="279"/>
      <c r="D150" s="279"/>
      <c r="E150" s="279"/>
      <c r="F150" s="279"/>
      <c r="G150" s="279"/>
      <c r="H150" s="279"/>
      <c r="I150" s="279"/>
      <c r="J150" s="279"/>
      <c r="K150" s="279"/>
      <c r="L150" s="279"/>
      <c r="M150" s="279"/>
      <c r="N150" s="279"/>
    </row>
    <row r="151" spans="1:14">
      <c r="A151" s="279"/>
      <c r="B151" s="279"/>
      <c r="C151" s="279"/>
      <c r="D151" s="279"/>
      <c r="E151" s="279"/>
      <c r="F151" s="279"/>
      <c r="G151" s="279"/>
      <c r="H151" s="279"/>
      <c r="I151" s="279"/>
      <c r="J151" s="279"/>
      <c r="K151" s="279"/>
      <c r="L151" s="279"/>
      <c r="M151" s="279"/>
      <c r="N151" s="279"/>
    </row>
    <row r="153" spans="1:14">
      <c r="A153" s="278" t="s">
        <v>182</v>
      </c>
      <c r="B153" s="121" t="s">
        <v>1</v>
      </c>
      <c r="D153" s="120" t="e">
        <f>VLOOKUP(D$3,'Tab. 8 Eingliederungshilfen'!$E$6:$O$204,2,FALSE)</f>
        <v>#N/A</v>
      </c>
      <c r="F153" s="120" t="e">
        <f>VLOOKUP(F$3,'Tab. 8 Eingliederungshilfen'!$E$6:$O$204,2,FALSE)</f>
        <v>#N/A</v>
      </c>
      <c r="H153" s="120" t="e">
        <f>VLOOKUP(H$3,'Tab. 8 Eingliederungshilfen'!$E$6:$O$204,2,FALSE)</f>
        <v>#N/A</v>
      </c>
      <c r="J153" s="120" t="e">
        <f>VLOOKUP(J$3,'Tab. 8 Eingliederungshilfen'!$E$6:$O$204,2,FALSE)</f>
        <v>#N/A</v>
      </c>
      <c r="L153" s="120" t="e">
        <f>VLOOKUP(L$3,'Tab. 8 Eingliederungshilfen'!$E$6:$O$204,2,FALSE)</f>
        <v>#N/A</v>
      </c>
      <c r="N153" s="120">
        <f>VLOOKUP(N$3,'Tab. 8 Eingliederungshilfen'!$E$6:$O$204,2,FALSE)</f>
        <v>32343</v>
      </c>
    </row>
    <row r="154" spans="1:14">
      <c r="A154" s="278"/>
      <c r="B154" s="121" t="s">
        <v>2</v>
      </c>
      <c r="D154" s="120" t="e">
        <f>VLOOKUP(D$3,'Tab. 8 Eingliederungshilfen'!$E$6:$O$204,3,FALSE)</f>
        <v>#N/A</v>
      </c>
      <c r="F154" s="120" t="e">
        <f>VLOOKUP(F$3,'Tab. 8 Eingliederungshilfen'!$E$6:$O$204,3,FALSE)</f>
        <v>#N/A</v>
      </c>
      <c r="H154" s="120" t="e">
        <f>VLOOKUP(H$3,'Tab. 8 Eingliederungshilfen'!$E$6:$O$204,3,FALSE)</f>
        <v>#N/A</v>
      </c>
      <c r="J154" s="120" t="e">
        <f>VLOOKUP(J$3,'Tab. 8 Eingliederungshilfen'!$E$6:$O$204,3,FALSE)</f>
        <v>#N/A</v>
      </c>
      <c r="L154" s="120" t="e">
        <f>VLOOKUP(L$3,'Tab. 8 Eingliederungshilfen'!$E$6:$O$204,3,FALSE)</f>
        <v>#N/A</v>
      </c>
      <c r="N154" s="120">
        <f>VLOOKUP(N$3,'Tab. 8 Eingliederungshilfen'!$E$6:$O$204,3,FALSE)</f>
        <v>23621</v>
      </c>
    </row>
    <row r="155" spans="1:14">
      <c r="A155" s="278"/>
      <c r="B155" s="121" t="s">
        <v>3</v>
      </c>
      <c r="D155" s="120" t="e">
        <f>VLOOKUP(D$3,'Tab. 8 Eingliederungshilfen'!$E$6:$O$204,4,FALSE)</f>
        <v>#N/A</v>
      </c>
      <c r="F155" s="120" t="e">
        <f>VLOOKUP(F$3,'Tab. 8 Eingliederungshilfen'!$E$6:$O$204,4,FALSE)</f>
        <v>#N/A</v>
      </c>
      <c r="H155" s="120" t="e">
        <f>VLOOKUP(H$3,'Tab. 8 Eingliederungshilfen'!$E$6:$O$204,4,FALSE)</f>
        <v>#N/A</v>
      </c>
      <c r="J155" s="120" t="e">
        <f>VLOOKUP(J$3,'Tab. 8 Eingliederungshilfen'!$E$6:$O$204,4,FALSE)</f>
        <v>#N/A</v>
      </c>
      <c r="L155" s="120" t="e">
        <f>VLOOKUP(L$3,'Tab. 8 Eingliederungshilfen'!$E$6:$O$204,4,FALSE)</f>
        <v>#N/A</v>
      </c>
      <c r="N155" s="120">
        <f>VLOOKUP(N$3,'Tab. 8 Eingliederungshilfen'!$E$6:$O$204,4,FALSE)</f>
        <v>8722</v>
      </c>
    </row>
    <row r="156" spans="1:14">
      <c r="A156" s="278"/>
      <c r="B156" s="121" t="s">
        <v>183</v>
      </c>
      <c r="D156" s="120" t="e">
        <f>VLOOKUP(D$3,'Tab. 8 Eingliederungshilfen'!$E$6:$O$204,5,FALSE)</f>
        <v>#N/A</v>
      </c>
      <c r="F156" s="120" t="e">
        <f>VLOOKUP(F$3,'Tab. 8 Eingliederungshilfen'!$E$6:$O$204,5,FALSE)</f>
        <v>#N/A</v>
      </c>
      <c r="H156" s="120" t="e">
        <f>VLOOKUP(H$3,'Tab. 8 Eingliederungshilfen'!$E$6:$O$204,5,FALSE)</f>
        <v>#N/A</v>
      </c>
      <c r="J156" s="120" t="e">
        <f>VLOOKUP(J$3,'Tab. 8 Eingliederungshilfen'!$E$6:$O$204,5,FALSE)</f>
        <v>#N/A</v>
      </c>
      <c r="L156" s="120" t="e">
        <f>VLOOKUP(L$3,'Tab. 8 Eingliederungshilfen'!$E$6:$O$204,5,FALSE)</f>
        <v>#N/A</v>
      </c>
      <c r="N156" s="120">
        <f>VLOOKUP(N$3,'Tab. 8 Eingliederungshilfen'!$E$6:$O$204,5,FALSE)</f>
        <v>6786</v>
      </c>
    </row>
    <row r="157" spans="1:14">
      <c r="A157" s="278"/>
      <c r="B157" s="121" t="s">
        <v>191</v>
      </c>
      <c r="D157" s="120" t="e">
        <f>VLOOKUP(D$3,'Tab. 8 Eingliederungshilfen'!$E$6:$O$204,6,FALSE)</f>
        <v>#N/A</v>
      </c>
      <c r="F157" s="120" t="e">
        <f>VLOOKUP(F$3,'Tab. 8 Eingliederungshilfen'!$E$6:$O$204,6,FALSE)</f>
        <v>#N/A</v>
      </c>
      <c r="H157" s="120" t="e">
        <f>VLOOKUP(H$3,'Tab. 8 Eingliederungshilfen'!$E$6:$O$204,6,FALSE)</f>
        <v>#N/A</v>
      </c>
      <c r="J157" s="120" t="e">
        <f>VLOOKUP(J$3,'Tab. 8 Eingliederungshilfen'!$E$6:$O$204,6,FALSE)</f>
        <v>#N/A</v>
      </c>
      <c r="L157" s="120" t="e">
        <f>VLOOKUP(L$3,'Tab. 8 Eingliederungshilfen'!$E$6:$O$204,6,FALSE)</f>
        <v>#N/A</v>
      </c>
      <c r="N157" s="120">
        <f>VLOOKUP(N$3,'Tab. 8 Eingliederungshilfen'!$E$6:$O$204,6,FALSE)</f>
        <v>25557</v>
      </c>
    </row>
    <row r="159" spans="1:14">
      <c r="A159" s="278" t="s">
        <v>348</v>
      </c>
      <c r="B159" s="121" t="s">
        <v>1</v>
      </c>
      <c r="D159" s="120" t="e">
        <f>VLOOKUP(D$3,'Tab. 8 Eingliederungshilfen'!$E$6:$O$204,7,FALSE)</f>
        <v>#N/A</v>
      </c>
      <c r="F159" s="120" t="e">
        <f>VLOOKUP(F$3,'Tab. 8 Eingliederungshilfen'!$E$6:$O$204,7,FALSE)</f>
        <v>#N/A</v>
      </c>
      <c r="H159" s="120" t="e">
        <f>VLOOKUP(H$3,'Tab. 8 Eingliederungshilfen'!$E$6:$O$204,7,FALSE)</f>
        <v>#N/A</v>
      </c>
      <c r="J159" s="120" t="e">
        <f>VLOOKUP(J$3,'Tab. 8 Eingliederungshilfen'!$E$6:$O$204,7,FALSE)</f>
        <v>#N/A</v>
      </c>
      <c r="L159" s="120" t="e">
        <f>VLOOKUP(L$3,'Tab. 8 Eingliederungshilfen'!$E$6:$O$204,7,FALSE)</f>
        <v>#N/A</v>
      </c>
      <c r="N159" s="120">
        <f>VLOOKUP(N$3,'Tab. 8 Eingliederungshilfen'!$E$6:$O$204,7,FALSE)</f>
        <v>127.78294244098093</v>
      </c>
    </row>
    <row r="160" spans="1:14">
      <c r="A160" s="278"/>
      <c r="B160" s="121" t="s">
        <v>2</v>
      </c>
      <c r="D160" s="120" t="e">
        <f>VLOOKUP(D$3,'Tab. 8 Eingliederungshilfen'!$E$6:$O$204,8,FALSE)</f>
        <v>#N/A</v>
      </c>
      <c r="F160" s="120" t="e">
        <f>VLOOKUP(F$3,'Tab. 8 Eingliederungshilfen'!$E$6:$O$204,8,FALSE)</f>
        <v>#N/A</v>
      </c>
      <c r="H160" s="120" t="e">
        <f>VLOOKUP(H$3,'Tab. 8 Eingliederungshilfen'!$E$6:$O$204,8,FALSE)</f>
        <v>#N/A</v>
      </c>
      <c r="J160" s="120" t="e">
        <f>VLOOKUP(J$3,'Tab. 8 Eingliederungshilfen'!$E$6:$O$204,8,FALSE)</f>
        <v>#N/A</v>
      </c>
      <c r="L160" s="120" t="e">
        <f>VLOOKUP(L$3,'Tab. 8 Eingliederungshilfen'!$E$6:$O$204,8,FALSE)</f>
        <v>#N/A</v>
      </c>
      <c r="N160" s="120">
        <f>VLOOKUP(N$3,'Tab. 8 Eingliederungshilfen'!$E$6:$O$204,8,FALSE)</f>
        <v>180.77637179885537</v>
      </c>
    </row>
    <row r="161" spans="1:14">
      <c r="A161" s="278"/>
      <c r="B161" s="121" t="s">
        <v>3</v>
      </c>
      <c r="D161" s="120" t="e">
        <f>VLOOKUP(D$3,'Tab. 8 Eingliederungshilfen'!$E$6:$O$204,9,FALSE)</f>
        <v>#N/A</v>
      </c>
      <c r="F161" s="120" t="e">
        <f>VLOOKUP(F$3,'Tab. 8 Eingliederungshilfen'!$E$6:$O$204,9,FALSE)</f>
        <v>#N/A</v>
      </c>
      <c r="H161" s="120" t="e">
        <f>VLOOKUP(H$3,'Tab. 8 Eingliederungshilfen'!$E$6:$O$204,9,FALSE)</f>
        <v>#N/A</v>
      </c>
      <c r="J161" s="120" t="e">
        <f>VLOOKUP(J$3,'Tab. 8 Eingliederungshilfen'!$E$6:$O$204,9,FALSE)</f>
        <v>#N/A</v>
      </c>
      <c r="L161" s="120" t="e">
        <f>VLOOKUP(L$3,'Tab. 8 Eingliederungshilfen'!$E$6:$O$204,9,FALSE)</f>
        <v>#N/A</v>
      </c>
      <c r="N161" s="120">
        <f>VLOOKUP(N$3,'Tab. 8 Eingliederungshilfen'!$E$6:$O$204,9,FALSE)</f>
        <v>71.232156230526925</v>
      </c>
    </row>
    <row r="162" spans="1:14">
      <c r="A162" s="278"/>
      <c r="B162" s="121" t="s">
        <v>183</v>
      </c>
      <c r="D162" s="120" t="e">
        <f>VLOOKUP(D$3,'Tab. 8 Eingliederungshilfen'!$E$6:$O$204,10,FALSE)</f>
        <v>#N/A</v>
      </c>
      <c r="F162" s="120" t="e">
        <f>VLOOKUP(F$3,'Tab. 8 Eingliederungshilfen'!$E$6:$O$204,10,FALSE)</f>
        <v>#N/A</v>
      </c>
      <c r="H162" s="120" t="e">
        <f>VLOOKUP(H$3,'Tab. 8 Eingliederungshilfen'!$E$6:$O$204,10,FALSE)</f>
        <v>#N/A</v>
      </c>
      <c r="J162" s="120" t="e">
        <f>VLOOKUP(J$3,'Tab. 8 Eingliederungshilfen'!$E$6:$O$204,10,FALSE)</f>
        <v>#N/A</v>
      </c>
      <c r="L162" s="120" t="e">
        <f>VLOOKUP(L$3,'Tab. 8 Eingliederungshilfen'!$E$6:$O$204,10,FALSE)</f>
        <v>#N/A</v>
      </c>
      <c r="N162" s="120">
        <f>VLOOKUP(N$3,'Tab. 8 Eingliederungshilfen'!$E$6:$O$204,10,FALSE)</f>
        <v>104.37559216921582</v>
      </c>
    </row>
    <row r="163" spans="1:14">
      <c r="A163" s="278"/>
      <c r="B163" s="121" t="s">
        <v>191</v>
      </c>
      <c r="D163" s="120" t="e">
        <f>VLOOKUP(D$3,'Tab. 8 Eingliederungshilfen'!$E$6:$O$204,11,FALSE)</f>
        <v>#N/A</v>
      </c>
      <c r="F163" s="120" t="e">
        <f>VLOOKUP(F$3,'Tab. 8 Eingliederungshilfen'!$E$6:$O$204,11,FALSE)</f>
        <v>#N/A</v>
      </c>
      <c r="H163" s="120" t="e">
        <f>VLOOKUP(H$3,'Tab. 8 Eingliederungshilfen'!$E$6:$O$204,11,FALSE)</f>
        <v>#N/A</v>
      </c>
      <c r="J163" s="120" t="e">
        <f>VLOOKUP(J$3,'Tab. 8 Eingliederungshilfen'!$E$6:$O$204,11,FALSE)</f>
        <v>#N/A</v>
      </c>
      <c r="L163" s="120" t="e">
        <f>VLOOKUP(L$3,'Tab. 8 Eingliederungshilfen'!$E$6:$O$204,11,FALSE)</f>
        <v>#N/A</v>
      </c>
      <c r="N163" s="120">
        <f>VLOOKUP(N$3,'Tab. 8 Eingliederungshilfen'!$E$6:$O$204,11,FALSE)</f>
        <v>135.8737692968983</v>
      </c>
    </row>
    <row r="166" spans="1:14">
      <c r="A166" s="279" t="s">
        <v>417</v>
      </c>
      <c r="B166" s="279"/>
      <c r="C166" s="279"/>
      <c r="D166" s="279"/>
      <c r="E166" s="279"/>
      <c r="F166" s="279"/>
      <c r="G166" s="279"/>
      <c r="H166" s="279"/>
      <c r="I166" s="279"/>
      <c r="J166" s="279"/>
      <c r="K166" s="279"/>
      <c r="L166" s="279"/>
      <c r="M166" s="279"/>
      <c r="N166" s="279"/>
    </row>
    <row r="167" spans="1:14">
      <c r="A167" s="279"/>
      <c r="B167" s="279"/>
      <c r="C167" s="279"/>
      <c r="D167" s="279"/>
      <c r="E167" s="279"/>
      <c r="F167" s="279"/>
      <c r="G167" s="279"/>
      <c r="H167" s="279"/>
      <c r="I167" s="279"/>
      <c r="J167" s="279"/>
      <c r="K167" s="279"/>
      <c r="L167" s="279"/>
      <c r="M167" s="279"/>
      <c r="N167" s="279"/>
    </row>
    <row r="169" spans="1:14">
      <c r="A169" s="277" t="s">
        <v>349</v>
      </c>
      <c r="B169" s="277"/>
      <c r="D169" s="122" t="e">
        <f>VLOOKUP(D$3,'Tab. 9  Lebenslagen'!$E$7:$J$205,2,FALSE)</f>
        <v>#N/A</v>
      </c>
      <c r="F169" s="122" t="e">
        <f>VLOOKUP(F$3,'Tab. 9  Lebenslagen'!$E$7:$J$205,2,FALSE)</f>
        <v>#N/A</v>
      </c>
      <c r="H169" s="122" t="e">
        <f>VLOOKUP(H$3,'Tab. 9  Lebenslagen'!$E$7:$J$205,2,FALSE)</f>
        <v>#N/A</v>
      </c>
      <c r="J169" s="122" t="e">
        <f>VLOOKUP(J$3,'Tab. 9  Lebenslagen'!$E$7:$J$205,2,FALSE)</f>
        <v>#N/A</v>
      </c>
      <c r="L169" s="122" t="e">
        <f>VLOOKUP(L$3,'Tab. 9  Lebenslagen'!$E$7:$J$205,2,FALSE)</f>
        <v>#N/A</v>
      </c>
      <c r="N169" s="122">
        <f>VLOOKUP(N$3,'Tab. 9  Lebenslagen'!$E$7:$J$205,2,FALSE)</f>
        <v>46032</v>
      </c>
    </row>
    <row r="171" spans="1:14">
      <c r="A171" s="118" t="s">
        <v>350</v>
      </c>
      <c r="B171" s="121" t="s">
        <v>351</v>
      </c>
      <c r="D171" s="122" t="e">
        <f>VLOOKUP(D$3,'Tab. 9  Lebenslagen'!$E$7:$J$205,3,FALSE)</f>
        <v>#N/A</v>
      </c>
      <c r="F171" s="122" t="e">
        <f>VLOOKUP(F$3,'Tab. 9  Lebenslagen'!$E$7:$J$205,3,FALSE)</f>
        <v>#N/A</v>
      </c>
      <c r="H171" s="122" t="e">
        <f>VLOOKUP(H$3,'Tab. 9  Lebenslagen'!$E$7:$J$205,3,FALSE)</f>
        <v>#N/A</v>
      </c>
      <c r="J171" s="122" t="e">
        <f>VLOOKUP(J$3,'Tab. 9  Lebenslagen'!$E$7:$J$205,3,FALSE)</f>
        <v>#N/A</v>
      </c>
      <c r="L171" s="122" t="e">
        <f>VLOOKUP(L$3,'Tab. 9  Lebenslagen'!$E$7:$J$205,3,FALSE)</f>
        <v>#N/A</v>
      </c>
      <c r="N171" s="122">
        <f>VLOOKUP(N$3,'Tab. 9  Lebenslagen'!$E$7:$J$205,3,FALSE)</f>
        <v>50.136861313868607</v>
      </c>
    </row>
    <row r="172" spans="1:14">
      <c r="B172" s="119" t="s">
        <v>185</v>
      </c>
      <c r="D172" s="122" t="e">
        <f>VLOOKUP(D$3,'Tab. 9  Lebenslagen'!$E$7:$J$205,4,FALSE)</f>
        <v>#N/A</v>
      </c>
      <c r="F172" s="122" t="e">
        <f>VLOOKUP(F$3,'Tab. 9  Lebenslagen'!$E$7:$J$205,4,FALSE)</f>
        <v>#N/A</v>
      </c>
      <c r="H172" s="122" t="e">
        <f>VLOOKUP(H$3,'Tab. 9  Lebenslagen'!$E$7:$J$205,4,FALSE)</f>
        <v>#N/A</v>
      </c>
      <c r="J172" s="122" t="e">
        <f>VLOOKUP(J$3,'Tab. 9  Lebenslagen'!$E$7:$J$205,4,FALSE)</f>
        <v>#N/A</v>
      </c>
      <c r="L172" s="122" t="e">
        <f>VLOOKUP(L$3,'Tab. 9  Lebenslagen'!$E$7:$J$205,4,FALSE)</f>
        <v>#N/A</v>
      </c>
      <c r="N172" s="122">
        <f>VLOOKUP(N$3,'Tab. 9  Lebenslagen'!$E$7:$J$205,4,FALSE)</f>
        <v>38.392857142857146</v>
      </c>
    </row>
    <row r="173" spans="1:14">
      <c r="B173" s="119" t="s">
        <v>186</v>
      </c>
      <c r="D173" s="122" t="e">
        <f>VLOOKUP(D$3,'Tab. 9  Lebenslagen'!$E$7:$J$205,5,FALSE)</f>
        <v>#N/A</v>
      </c>
      <c r="F173" s="122" t="e">
        <f>VLOOKUP(F$3,'Tab. 9  Lebenslagen'!$E$7:$J$205,5,FALSE)</f>
        <v>#N/A</v>
      </c>
      <c r="H173" s="122" t="e">
        <f>VLOOKUP(H$3,'Tab. 9  Lebenslagen'!$E$7:$J$205,5,FALSE)</f>
        <v>#N/A</v>
      </c>
      <c r="J173" s="122" t="e">
        <f>VLOOKUP(J$3,'Tab. 9  Lebenslagen'!$E$7:$J$205,5,FALSE)</f>
        <v>#N/A</v>
      </c>
      <c r="L173" s="122" t="e">
        <f>VLOOKUP(L$3,'Tab. 9  Lebenslagen'!$E$7:$J$205,5,FALSE)</f>
        <v>#N/A</v>
      </c>
      <c r="N173" s="122">
        <f>VLOOKUP(N$3,'Tab. 9  Lebenslagen'!$E$7:$J$205,5,FALSE)</f>
        <v>23.32290580465763</v>
      </c>
    </row>
    <row r="174" spans="1:14">
      <c r="B174" s="119" t="s">
        <v>187</v>
      </c>
      <c r="D174" s="122" t="e">
        <f>VLOOKUP(D$3,'Tab. 9  Lebenslagen'!$E$7:$J$205,6,FALSE)</f>
        <v>#N/A</v>
      </c>
      <c r="F174" s="122" t="e">
        <f>VLOOKUP(F$3,'Tab. 9  Lebenslagen'!$E$7:$J$205,6,FALSE)</f>
        <v>#N/A</v>
      </c>
      <c r="H174" s="122" t="e">
        <f>VLOOKUP(H$3,'Tab. 9  Lebenslagen'!$E$7:$J$205,6,FALSE)</f>
        <v>#N/A</v>
      </c>
      <c r="J174" s="122" t="e">
        <f>VLOOKUP(J$3,'Tab. 9  Lebenslagen'!$E$7:$J$205,6,FALSE)</f>
        <v>#N/A</v>
      </c>
      <c r="L174" s="122" t="e">
        <f>VLOOKUP(L$3,'Tab. 9  Lebenslagen'!$E$7:$J$205,6,FALSE)</f>
        <v>#N/A</v>
      </c>
      <c r="N174" s="122">
        <f>VLOOKUP(N$3,'Tab. 9  Lebenslagen'!$E$7:$J$205,6,FALSE)</f>
        <v>57.629475147723319</v>
      </c>
    </row>
    <row r="177" spans="1:14">
      <c r="A177" s="279" t="s">
        <v>418</v>
      </c>
      <c r="B177" s="279"/>
      <c r="C177" s="279"/>
      <c r="D177" s="279"/>
      <c r="E177" s="279"/>
      <c r="F177" s="279"/>
      <c r="G177" s="279"/>
      <c r="H177" s="279"/>
      <c r="I177" s="279"/>
      <c r="J177" s="279"/>
      <c r="K177" s="279"/>
      <c r="L177" s="279"/>
      <c r="M177" s="279"/>
      <c r="N177" s="279"/>
    </row>
    <row r="178" spans="1:14">
      <c r="A178" s="279"/>
      <c r="B178" s="279"/>
      <c r="C178" s="279"/>
      <c r="D178" s="279"/>
      <c r="E178" s="279"/>
      <c r="F178" s="279"/>
      <c r="G178" s="279"/>
      <c r="H178" s="279"/>
      <c r="I178" s="279"/>
      <c r="J178" s="279"/>
      <c r="K178" s="279"/>
      <c r="L178" s="279"/>
      <c r="M178" s="279"/>
      <c r="N178" s="279"/>
    </row>
    <row r="180" spans="1:14">
      <c r="A180" s="278" t="s">
        <v>352</v>
      </c>
      <c r="B180" s="119" t="s">
        <v>217</v>
      </c>
      <c r="C180" s="119"/>
      <c r="D180" s="120" t="e">
        <f>VLOOKUP(D$3,'Tab. 10 Dauer und Intensität'!$E$6:$K$204,2,FALSE)</f>
        <v>#N/A</v>
      </c>
      <c r="F180" s="120" t="e">
        <f>VLOOKUP(F$3,'Tab. 10 Dauer und Intensität'!$E$6:$K$204,2,FALSE)</f>
        <v>#N/A</v>
      </c>
      <c r="H180" s="120" t="e">
        <f>VLOOKUP(H$3,'Tab. 10 Dauer und Intensität'!$E$6:$K$204,2,FALSE)</f>
        <v>#N/A</v>
      </c>
      <c r="J180" s="127" t="e">
        <f>VLOOKUP(J$3,'Tab. 10 Dauer und Intensität'!$E$6:$K$204,2,FALSE)</f>
        <v>#N/A</v>
      </c>
      <c r="L180" s="120" t="e">
        <f>VLOOKUP(L$3,'Tab. 10 Dauer und Intensität'!$E$6:$K$204,2,FALSE)</f>
        <v>#N/A</v>
      </c>
      <c r="N180" s="120">
        <f>VLOOKUP(N$3,'Tab. 10 Dauer und Intensität'!$E$6:$K$204,2,FALSE)</f>
        <v>4741</v>
      </c>
    </row>
    <row r="181" spans="1:14">
      <c r="A181" s="278"/>
      <c r="B181" s="119" t="s">
        <v>353</v>
      </c>
      <c r="C181" s="119"/>
      <c r="D181" s="120" t="e">
        <f>VLOOKUP(D$3,'Tab. 10 Dauer und Intensität'!$E$6:$K$204,3,FALSE)</f>
        <v>#N/A</v>
      </c>
      <c r="F181" s="120" t="e">
        <f>VLOOKUP(F$3,'Tab. 10 Dauer und Intensität'!$E$6:$K$204,3,FALSE)</f>
        <v>#N/A</v>
      </c>
      <c r="H181" s="120" t="e">
        <f>VLOOKUP(H$3,'Tab. 10 Dauer und Intensität'!$E$6:$K$204,3,FALSE)</f>
        <v>#N/A</v>
      </c>
      <c r="J181" s="127" t="e">
        <f>VLOOKUP(J$3,'Tab. 10 Dauer und Intensität'!$E$6:$K$204,3,FALSE)</f>
        <v>#N/A</v>
      </c>
      <c r="L181" s="127" t="e">
        <f>VLOOKUP(L$3,'Tab. 10 Dauer und Intensität'!$E$6:$K$204,3,FALSE)</f>
        <v>#N/A</v>
      </c>
      <c r="N181" s="127">
        <f>VLOOKUP(N$3,'Tab. 10 Dauer und Intensität'!$E$6:$K$204,3,FALSE)</f>
        <v>0</v>
      </c>
    </row>
    <row r="183" spans="1:14">
      <c r="A183" s="278" t="s">
        <v>354</v>
      </c>
      <c r="B183" s="119" t="s">
        <v>217</v>
      </c>
      <c r="D183" s="120" t="e">
        <f>VLOOKUP(D$3,'Tab. 10 Dauer und Intensität'!$E$6:$K$204,4,FALSE)</f>
        <v>#N/A</v>
      </c>
      <c r="F183" s="120" t="e">
        <f>VLOOKUP(F$3,'Tab. 10 Dauer und Intensität'!$E$6:$K$204,4,FALSE)</f>
        <v>#N/A</v>
      </c>
      <c r="H183" s="120" t="e">
        <f>VLOOKUP(H$3,'Tab. 10 Dauer und Intensität'!$E$6:$K$204,4,FALSE)</f>
        <v>#N/A</v>
      </c>
      <c r="J183" s="127" t="e">
        <f>VLOOKUP(J$3,'Tab. 10 Dauer und Intensität'!$E$6:$K$204,4,FALSE)</f>
        <v>#N/A</v>
      </c>
      <c r="L183" s="120" t="e">
        <f>VLOOKUP(L$3,'Tab. 10 Dauer und Intensität'!$E$6:$K$204,4,FALSE)</f>
        <v>#N/A</v>
      </c>
      <c r="N183" s="120">
        <f>VLOOKUP(N$3,'Tab. 10 Dauer und Intensität'!$E$6:$K$204,4,FALSE)</f>
        <v>11953</v>
      </c>
    </row>
    <row r="184" spans="1:14">
      <c r="A184" s="278"/>
      <c r="B184" s="119" t="s">
        <v>353</v>
      </c>
      <c r="D184" s="120" t="e">
        <f>VLOOKUP(D$3,'Tab. 10 Dauer und Intensität'!$E$6:$K$204,5,FALSE)</f>
        <v>#N/A</v>
      </c>
      <c r="F184" s="120" t="e">
        <f>VLOOKUP(F$3,'Tab. 10 Dauer und Intensität'!$E$6:$K$204,5,FALSE)</f>
        <v>#N/A</v>
      </c>
      <c r="H184" s="120" t="e">
        <f>VLOOKUP(H$3,'Tab. 10 Dauer und Intensität'!$E$6:$K$204,5,FALSE)</f>
        <v>#N/A</v>
      </c>
      <c r="J184" s="127" t="e">
        <f>VLOOKUP(J$3,'Tab. 10 Dauer und Intensität'!$E$6:$K$204,5,FALSE)</f>
        <v>#N/A</v>
      </c>
      <c r="L184" s="127" t="e">
        <f>VLOOKUP(L$3,'Tab. 10 Dauer und Intensität'!$E$6:$K$204,5,FALSE)</f>
        <v>#N/A</v>
      </c>
      <c r="N184" s="127">
        <f>VLOOKUP(N$3,'Tab. 10 Dauer und Intensität'!$E$6:$K$204,5,FALSE)</f>
        <v>0</v>
      </c>
    </row>
    <row r="186" spans="1:14">
      <c r="A186" s="278" t="s">
        <v>355</v>
      </c>
      <c r="B186" s="119" t="s">
        <v>217</v>
      </c>
      <c r="C186" s="119"/>
      <c r="D186" s="120" t="e">
        <f>VLOOKUP(D$3,'Tab. 10 Dauer und Intensität'!$E$6:$K$204,6,FALSE)</f>
        <v>#N/A</v>
      </c>
      <c r="F186" s="120" t="e">
        <f>VLOOKUP(F$3,'Tab. 10 Dauer und Intensität'!$E$6:$K$204,6,FALSE)</f>
        <v>#N/A</v>
      </c>
      <c r="H186" s="120" t="e">
        <f>VLOOKUP(H$3,'Tab. 10 Dauer und Intensität'!$E$6:$K$204,6,FALSE)</f>
        <v>#N/A</v>
      </c>
      <c r="J186" s="127" t="e">
        <f>VLOOKUP(J$3,'Tab. 10 Dauer und Intensität'!$E$6:$K$204,6,FALSE)</f>
        <v>#N/A</v>
      </c>
      <c r="L186" s="120" t="e">
        <f>VLOOKUP(L$3,'Tab. 10 Dauer und Intensität'!$E$6:$K$204,6,FALSE)</f>
        <v>#N/A</v>
      </c>
      <c r="N186" s="120">
        <f>VLOOKUP(N$3,'Tab. 10 Dauer und Intensität'!$E$6:$K$204,6,FALSE)</f>
        <v>40244</v>
      </c>
    </row>
    <row r="187" spans="1:14" ht="14.25" customHeight="1">
      <c r="A187" s="278"/>
      <c r="B187" s="119" t="s">
        <v>356</v>
      </c>
      <c r="C187" s="119"/>
      <c r="D187" s="120" t="e">
        <f>VLOOKUP(D$3,'Tab. 10 Dauer und Intensität'!$E$6:$K$204,7,FALSE)</f>
        <v>#N/A</v>
      </c>
      <c r="F187" s="120" t="e">
        <f>VLOOKUP(F$3,'Tab. 10 Dauer und Intensität'!$E$6:$K$204,7,FALSE)</f>
        <v>#N/A</v>
      </c>
      <c r="H187" s="120" t="e">
        <f>VLOOKUP(H$3,'Tab. 10 Dauer und Intensität'!$E$6:$K$204,7,FALSE)</f>
        <v>#N/A</v>
      </c>
      <c r="J187" s="127" t="e">
        <f>VLOOKUP(J$3,'Tab. 10 Dauer und Intensität'!$E$6:$K$204,7,FALSE)</f>
        <v>#N/A</v>
      </c>
      <c r="L187" s="127" t="e">
        <f>VLOOKUP(L$3,'Tab. 10 Dauer und Intensität'!$E$6:$K$204,7,FALSE)</f>
        <v>#N/A</v>
      </c>
      <c r="N187" s="127">
        <f>VLOOKUP(N$3,'Tab. 10 Dauer und Intensität'!$E$6:$K$204,7,FALSE)</f>
        <v>0</v>
      </c>
    </row>
    <row r="190" spans="1:14">
      <c r="A190" s="279"/>
      <c r="B190" s="279"/>
      <c r="C190" s="279"/>
      <c r="D190" s="279"/>
      <c r="E190" s="279"/>
      <c r="F190" s="279"/>
      <c r="G190" s="279"/>
      <c r="H190" s="279"/>
      <c r="I190" s="279"/>
      <c r="J190" s="279"/>
      <c r="K190" s="279"/>
      <c r="L190" s="279"/>
      <c r="M190" s="279"/>
      <c r="N190" s="279"/>
    </row>
    <row r="191" spans="1:14">
      <c r="A191" s="279"/>
      <c r="B191" s="279"/>
      <c r="C191" s="279"/>
      <c r="D191" s="279"/>
      <c r="E191" s="279"/>
      <c r="F191" s="279"/>
      <c r="G191" s="279"/>
      <c r="H191" s="279"/>
      <c r="I191" s="279"/>
      <c r="J191" s="279"/>
      <c r="K191" s="279"/>
      <c r="L191" s="279"/>
      <c r="M191" s="279"/>
      <c r="N191" s="279"/>
    </row>
  </sheetData>
  <sheetProtection algorithmName="SHA-512" hashValue="0vMQze/R4A+yVu8SCBBpAa+orMNy6Nqt1sU2raDFEYaOtZifAKQgxK/wGpKRBurkUmlFrLCzbi9K1bTNe8ec5g==" saltValue="ovuddhJjbSiWTZd8Dm0DdA==" spinCount="100000" sheet="1" objects="1" scenarios="1"/>
  <mergeCells count="49">
    <mergeCell ref="A37:A39"/>
    <mergeCell ref="F1:N1"/>
    <mergeCell ref="A13:N13"/>
    <mergeCell ref="A17:A22"/>
    <mergeCell ref="A24:A26"/>
    <mergeCell ref="A28:A35"/>
    <mergeCell ref="A1:B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129:A131"/>
    <mergeCell ref="A134:N135"/>
    <mergeCell ref="A137:A141"/>
    <mergeCell ref="A143:A147"/>
    <mergeCell ref="A121:A123"/>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58:B58"/>
    <mergeCell ref="A59:B59"/>
    <mergeCell ref="A61:B61"/>
    <mergeCell ref="A62:B62"/>
    <mergeCell ref="A63:B63"/>
    <mergeCell ref="A60:B60"/>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69"/>
  <sheetViews>
    <sheetView zoomScale="80" zoomScaleNormal="80" workbookViewId="0">
      <pane ySplit="5" topLeftCell="A6" activePane="bottomLeft" state="frozen"/>
      <selection activeCell="T221" sqref="T221"/>
      <selection pane="bottomLeft"/>
    </sheetView>
  </sheetViews>
  <sheetFormatPr baseColWidth="10" defaultColWidth="11.42578125" defaultRowHeight="11.25"/>
  <cols>
    <col min="1" max="1" width="9.5703125" style="2" customWidth="1"/>
    <col min="2" max="2" width="40.7109375" style="1" customWidth="1"/>
    <col min="3" max="12" width="12.7109375" style="1" customWidth="1"/>
    <col min="13" max="16384" width="11.42578125" style="1"/>
  </cols>
  <sheetData>
    <row r="1" spans="1:16" ht="18" customHeight="1">
      <c r="A1" s="21" t="s">
        <v>387</v>
      </c>
    </row>
    <row r="2" spans="1:16" ht="13.5" customHeight="1">
      <c r="A2" s="3"/>
    </row>
    <row r="3" spans="1:16" ht="26.25" customHeight="1">
      <c r="A3" s="315" t="s">
        <v>246</v>
      </c>
      <c r="B3" s="325" t="s">
        <v>0</v>
      </c>
      <c r="C3" s="327" t="s">
        <v>182</v>
      </c>
      <c r="D3" s="327"/>
      <c r="E3" s="327"/>
      <c r="F3" s="327"/>
      <c r="G3" s="336"/>
      <c r="H3" s="326" t="s">
        <v>303</v>
      </c>
      <c r="I3" s="327"/>
      <c r="J3" s="327"/>
      <c r="K3" s="327"/>
      <c r="L3" s="327"/>
    </row>
    <row r="4" spans="1:16" ht="16.5" customHeight="1">
      <c r="A4" s="324"/>
      <c r="B4" s="324"/>
      <c r="C4" s="328" t="s">
        <v>1</v>
      </c>
      <c r="D4" s="330" t="s">
        <v>4</v>
      </c>
      <c r="E4" s="331"/>
      <c r="F4" s="332" t="s">
        <v>5</v>
      </c>
      <c r="G4" s="333"/>
      <c r="H4" s="334" t="s">
        <v>1</v>
      </c>
      <c r="I4" s="330" t="s">
        <v>4</v>
      </c>
      <c r="J4" s="331"/>
      <c r="K4" s="332" t="s">
        <v>5</v>
      </c>
      <c r="L4" s="332"/>
    </row>
    <row r="5" spans="1:16" s="13" customFormat="1" ht="68.25" customHeight="1">
      <c r="A5" s="324"/>
      <c r="B5" s="324"/>
      <c r="C5" s="329"/>
      <c r="D5" s="156" t="s">
        <v>2</v>
      </c>
      <c r="E5" s="156" t="s">
        <v>3</v>
      </c>
      <c r="F5" s="156" t="s">
        <v>183</v>
      </c>
      <c r="G5" s="167" t="s">
        <v>374</v>
      </c>
      <c r="H5" s="335"/>
      <c r="I5" s="156" t="s">
        <v>2</v>
      </c>
      <c r="J5" s="156" t="s">
        <v>3</v>
      </c>
      <c r="K5" s="156" t="s">
        <v>183</v>
      </c>
      <c r="L5" s="156" t="s">
        <v>191</v>
      </c>
      <c r="M5" s="34"/>
      <c r="N5"/>
      <c r="O5"/>
      <c r="P5"/>
    </row>
    <row r="6" spans="1:16" ht="12.75">
      <c r="A6" s="48">
        <v>55334000</v>
      </c>
      <c r="B6" s="40" t="s">
        <v>257</v>
      </c>
      <c r="C6" s="40">
        <v>637.99999999999989</v>
      </c>
      <c r="D6" s="40">
        <v>306</v>
      </c>
      <c r="E6" s="40">
        <v>332</v>
      </c>
      <c r="F6" s="40">
        <v>345.99999999999989</v>
      </c>
      <c r="G6" s="40">
        <v>292</v>
      </c>
      <c r="H6" s="265">
        <v>103.53277185466465</v>
      </c>
      <c r="I6" s="265">
        <v>95.990965556182942</v>
      </c>
      <c r="J6" s="265">
        <v>111.615397545806</v>
      </c>
      <c r="K6" s="265">
        <v>119.2733289668723</v>
      </c>
      <c r="L6" s="265">
        <v>89.532102777948126</v>
      </c>
    </row>
    <row r="7" spans="1:16" ht="12.75">
      <c r="A7" s="48">
        <v>55334002</v>
      </c>
      <c r="B7" s="26" t="s">
        <v>249</v>
      </c>
      <c r="C7" s="40">
        <v>689.99999999999966</v>
      </c>
      <c r="D7" s="40">
        <v>354</v>
      </c>
      <c r="E7" s="40">
        <v>336</v>
      </c>
      <c r="F7" s="40">
        <v>378.99999999999977</v>
      </c>
      <c r="G7" s="40">
        <v>310.99999999999994</v>
      </c>
      <c r="H7" s="265">
        <v>149.8338798288853</v>
      </c>
      <c r="I7" s="265">
        <v>144.8978756497892</v>
      </c>
      <c r="J7" s="265">
        <v>155.41165587419056</v>
      </c>
      <c r="K7" s="265">
        <v>193.4068177179015</v>
      </c>
      <c r="L7" s="265">
        <v>117.55811755811753</v>
      </c>
    </row>
    <row r="8" spans="1:16" ht="12.75">
      <c r="A8" s="48">
        <v>55711000</v>
      </c>
      <c r="B8" s="40" t="s">
        <v>368</v>
      </c>
      <c r="C8" s="40">
        <v>814.99999999999977</v>
      </c>
      <c r="D8" s="40">
        <v>399</v>
      </c>
      <c r="E8" s="40">
        <v>416</v>
      </c>
      <c r="F8" s="40">
        <v>457.99999999999989</v>
      </c>
      <c r="G8" s="40">
        <v>356.99999999999983</v>
      </c>
      <c r="H8" s="265">
        <v>118.14505022976672</v>
      </c>
      <c r="I8" s="265">
        <v>113.57813834329633</v>
      </c>
      <c r="J8" s="265">
        <v>122.88423477978318</v>
      </c>
      <c r="K8" s="265">
        <v>141.48903305529808</v>
      </c>
      <c r="L8" s="265">
        <v>97.506350203479599</v>
      </c>
    </row>
    <row r="9" spans="1:16" ht="12.75">
      <c r="A9" s="48">
        <v>55911000</v>
      </c>
      <c r="B9" s="40" t="s">
        <v>133</v>
      </c>
      <c r="C9" s="40">
        <v>495</v>
      </c>
      <c r="D9" s="40">
        <v>285</v>
      </c>
      <c r="E9" s="40">
        <v>210</v>
      </c>
      <c r="F9" s="40">
        <v>238.00000000000006</v>
      </c>
      <c r="G9" s="40">
        <v>257</v>
      </c>
      <c r="H9" s="265">
        <v>75.859743762643291</v>
      </c>
      <c r="I9" s="265">
        <v>84.813855905722704</v>
      </c>
      <c r="J9" s="265">
        <v>66.352807355682643</v>
      </c>
      <c r="K9" s="265">
        <v>76.68019846639605</v>
      </c>
      <c r="L9" s="265">
        <v>75.115449815864849</v>
      </c>
    </row>
    <row r="10" spans="1:16" ht="12.75">
      <c r="A10" s="48">
        <v>55314000</v>
      </c>
      <c r="B10" s="40" t="s">
        <v>54</v>
      </c>
      <c r="C10" s="40">
        <v>508.00000000000023</v>
      </c>
      <c r="D10" s="40">
        <v>237</v>
      </c>
      <c r="E10" s="40">
        <v>271</v>
      </c>
      <c r="F10" s="40">
        <v>215</v>
      </c>
      <c r="G10" s="40">
        <v>293.00000000000023</v>
      </c>
      <c r="H10" s="265">
        <v>74.003933279918456</v>
      </c>
      <c r="I10" s="265">
        <v>67.515596957524991</v>
      </c>
      <c r="J10" s="265">
        <v>80.794228131894329</v>
      </c>
      <c r="K10" s="265">
        <v>66.942740604664195</v>
      </c>
      <c r="L10" s="265">
        <v>80.212439772229573</v>
      </c>
    </row>
    <row r="11" spans="1:16" ht="12.75">
      <c r="A11" s="48">
        <v>55554000</v>
      </c>
      <c r="B11" s="40" t="s">
        <v>264</v>
      </c>
      <c r="C11" s="40">
        <v>1003</v>
      </c>
      <c r="D11" s="40">
        <v>534</v>
      </c>
      <c r="E11" s="40">
        <v>469</v>
      </c>
      <c r="F11" s="40">
        <v>485.00000000000017</v>
      </c>
      <c r="G11" s="40">
        <v>517.99999999999977</v>
      </c>
      <c r="H11" s="265">
        <v>124.59472553135986</v>
      </c>
      <c r="I11" s="265">
        <v>128.61891227901151</v>
      </c>
      <c r="J11" s="265">
        <v>120.30885257676424</v>
      </c>
      <c r="K11" s="265">
        <v>129.00994839602069</v>
      </c>
      <c r="L11" s="265">
        <v>120.726221828606</v>
      </c>
    </row>
    <row r="12" spans="1:16" ht="12.75">
      <c r="A12" s="48">
        <v>55512000</v>
      </c>
      <c r="B12" s="40" t="s">
        <v>95</v>
      </c>
      <c r="C12" s="40">
        <v>173.99999999999997</v>
      </c>
      <c r="D12" s="40">
        <v>99</v>
      </c>
      <c r="E12" s="40">
        <v>75</v>
      </c>
      <c r="F12" s="40">
        <v>83.999999999999972</v>
      </c>
      <c r="G12" s="40">
        <v>90.000000000000028</v>
      </c>
      <c r="H12" s="265">
        <v>78.979619626889374</v>
      </c>
      <c r="I12" s="265">
        <v>86.994727592267139</v>
      </c>
      <c r="J12" s="265">
        <v>70.41592338747536</v>
      </c>
      <c r="K12" s="265">
        <v>80.660649126176267</v>
      </c>
      <c r="L12" s="265">
        <v>77.472669363863332</v>
      </c>
    </row>
    <row r="13" spans="1:16" ht="12.75">
      <c r="A13" s="48">
        <v>55558000</v>
      </c>
      <c r="B13" s="40" t="s">
        <v>265</v>
      </c>
      <c r="C13" s="210">
        <v>256</v>
      </c>
      <c r="D13" s="210">
        <v>145</v>
      </c>
      <c r="E13" s="210">
        <v>111</v>
      </c>
      <c r="F13" s="210">
        <v>142</v>
      </c>
      <c r="G13" s="210">
        <v>114</v>
      </c>
      <c r="H13" s="265">
        <v>56.279816211225189</v>
      </c>
      <c r="I13" s="265">
        <v>61.461512377076971</v>
      </c>
      <c r="J13" s="265">
        <v>50.696506051609951</v>
      </c>
      <c r="K13" s="265">
        <v>66.510538641686182</v>
      </c>
      <c r="L13" s="265">
        <v>47.230393172308077</v>
      </c>
    </row>
    <row r="14" spans="1:16" ht="12.75">
      <c r="A14" s="48">
        <v>55913000</v>
      </c>
      <c r="B14" s="40" t="s">
        <v>134</v>
      </c>
      <c r="C14" s="210">
        <v>1007.0000000000003</v>
      </c>
      <c r="D14" s="40">
        <v>547</v>
      </c>
      <c r="E14" s="40">
        <v>460</v>
      </c>
      <c r="F14" s="40">
        <v>592.00000000000023</v>
      </c>
      <c r="G14" s="40">
        <v>415.00000000000017</v>
      </c>
      <c r="H14" s="265">
        <v>87.19445141961576</v>
      </c>
      <c r="I14" s="265">
        <v>92.373682788435545</v>
      </c>
      <c r="J14" s="265">
        <v>81.744353419934967</v>
      </c>
      <c r="K14" s="265">
        <v>106.14455023039827</v>
      </c>
      <c r="L14" s="265">
        <v>69.495612566146448</v>
      </c>
    </row>
    <row r="15" spans="1:16" ht="12.75">
      <c r="A15" s="48">
        <v>55112000</v>
      </c>
      <c r="B15" s="40" t="s">
        <v>16</v>
      </c>
      <c r="C15" s="40">
        <v>456.99999999999989</v>
      </c>
      <c r="D15" s="40">
        <v>234</v>
      </c>
      <c r="E15" s="40">
        <v>223</v>
      </c>
      <c r="F15" s="40">
        <v>207.99999999999989</v>
      </c>
      <c r="G15" s="40">
        <v>249</v>
      </c>
      <c r="H15" s="265">
        <v>44.90385465693258</v>
      </c>
      <c r="I15" s="265">
        <v>44.479081525974649</v>
      </c>
      <c r="J15" s="265">
        <v>45.358392319583437</v>
      </c>
      <c r="K15" s="265">
        <v>42.397064818589463</v>
      </c>
      <c r="L15" s="265">
        <v>47.236924477832787</v>
      </c>
    </row>
    <row r="16" spans="1:16" ht="12.75">
      <c r="A16" s="48">
        <v>55358000</v>
      </c>
      <c r="B16" s="40" t="s">
        <v>258</v>
      </c>
      <c r="C16" s="210">
        <v>723.00000000000011</v>
      </c>
      <c r="D16" s="210">
        <v>362</v>
      </c>
      <c r="E16" s="40">
        <v>361</v>
      </c>
      <c r="F16" s="40">
        <v>326</v>
      </c>
      <c r="G16" s="210">
        <v>397.00000000000011</v>
      </c>
      <c r="H16" s="265">
        <v>136.27881552409858</v>
      </c>
      <c r="I16" s="265">
        <v>130.96487102492674</v>
      </c>
      <c r="J16" s="265">
        <v>142.0588698252794</v>
      </c>
      <c r="K16" s="265">
        <v>130.06183921803313</v>
      </c>
      <c r="L16" s="265">
        <v>141.84650564527658</v>
      </c>
    </row>
    <row r="17" spans="1:12" ht="12.75">
      <c r="A17" s="48">
        <v>55111000</v>
      </c>
      <c r="B17" s="40" t="s">
        <v>15</v>
      </c>
      <c r="C17" s="210">
        <v>1097.0000000000005</v>
      </c>
      <c r="D17" s="40">
        <v>547</v>
      </c>
      <c r="E17" s="40">
        <v>550</v>
      </c>
      <c r="F17" s="40">
        <v>537.99999999999989</v>
      </c>
      <c r="G17" s="40">
        <v>559.00000000000057</v>
      </c>
      <c r="H17" s="265">
        <v>94.65954490935296</v>
      </c>
      <c r="I17" s="265">
        <v>92.301981033377203</v>
      </c>
      <c r="J17" s="265">
        <v>97.126812298020369</v>
      </c>
      <c r="K17" s="265">
        <v>91.821409066084087</v>
      </c>
      <c r="L17" s="265">
        <v>97.561826971743827</v>
      </c>
    </row>
    <row r="18" spans="1:12" ht="12.75">
      <c r="A18" s="48">
        <v>55954000</v>
      </c>
      <c r="B18" s="40" t="s">
        <v>331</v>
      </c>
      <c r="C18" s="210">
        <v>701.00000000000011</v>
      </c>
      <c r="D18" s="40">
        <v>378</v>
      </c>
      <c r="E18" s="40">
        <v>323</v>
      </c>
      <c r="F18" s="40">
        <v>346.00000000000006</v>
      </c>
      <c r="G18" s="40">
        <v>355.00000000000006</v>
      </c>
      <c r="H18" s="265">
        <v>117.99558989378716</v>
      </c>
      <c r="I18" s="265">
        <v>123.5051950597922</v>
      </c>
      <c r="J18" s="265">
        <v>112.14109641356802</v>
      </c>
      <c r="K18" s="265">
        <v>121.13997619214342</v>
      </c>
      <c r="L18" s="265">
        <v>115.08412487438002</v>
      </c>
    </row>
    <row r="19" spans="1:12" ht="12.75">
      <c r="A19" s="48">
        <v>55113000</v>
      </c>
      <c r="B19" s="40" t="s">
        <v>17</v>
      </c>
      <c r="C19" s="210">
        <v>980.00000000000023</v>
      </c>
      <c r="D19" s="40">
        <v>499</v>
      </c>
      <c r="E19" s="40">
        <v>481</v>
      </c>
      <c r="F19" s="40">
        <v>518.00000000000045</v>
      </c>
      <c r="G19" s="40">
        <v>461.99999999999977</v>
      </c>
      <c r="H19" s="265">
        <v>87.080923057784432</v>
      </c>
      <c r="I19" s="265">
        <v>86.365052442105991</v>
      </c>
      <c r="J19" s="265">
        <v>87.836233816036952</v>
      </c>
      <c r="K19" s="265">
        <v>93.329970091167965</v>
      </c>
      <c r="L19" s="265">
        <v>81.000052597436721</v>
      </c>
    </row>
    <row r="20" spans="1:12" ht="12.75">
      <c r="A20" s="48">
        <v>55366000</v>
      </c>
      <c r="B20" s="40" t="s">
        <v>259</v>
      </c>
      <c r="C20" s="40">
        <v>290</v>
      </c>
      <c r="D20" s="40">
        <v>147</v>
      </c>
      <c r="E20" s="40">
        <v>143</v>
      </c>
      <c r="F20" s="40">
        <v>166</v>
      </c>
      <c r="G20" s="40">
        <v>124</v>
      </c>
      <c r="H20" s="265">
        <v>75.554281843524478</v>
      </c>
      <c r="I20" s="265">
        <v>74.809160305343511</v>
      </c>
      <c r="J20" s="265">
        <v>76.33587786259541</v>
      </c>
      <c r="K20" s="265">
        <v>92.094313453536756</v>
      </c>
      <c r="L20" s="265">
        <v>60.909716082129876</v>
      </c>
    </row>
    <row r="21" spans="1:12" ht="12.75">
      <c r="A21" s="48">
        <v>55513000</v>
      </c>
      <c r="B21" s="40" t="s">
        <v>96</v>
      </c>
      <c r="C21" s="40">
        <v>637.99999999999977</v>
      </c>
      <c r="D21" s="40">
        <v>424</v>
      </c>
      <c r="E21" s="40">
        <v>214</v>
      </c>
      <c r="F21" s="40">
        <v>285.99999999999994</v>
      </c>
      <c r="G21" s="40">
        <v>351.99999999999983</v>
      </c>
      <c r="H21" s="265">
        <v>115.22901314838892</v>
      </c>
      <c r="I21" s="265">
        <v>147.40135581435771</v>
      </c>
      <c r="J21" s="265">
        <v>80.442055407284883</v>
      </c>
      <c r="K21" s="265">
        <v>107.12814173877213</v>
      </c>
      <c r="L21" s="265">
        <v>122.772139095253</v>
      </c>
    </row>
    <row r="22" spans="1:12" ht="12.75">
      <c r="A22" s="48">
        <v>55754000</v>
      </c>
      <c r="B22" s="40" t="s">
        <v>268</v>
      </c>
      <c r="C22" s="40">
        <v>711</v>
      </c>
      <c r="D22" s="40">
        <v>367</v>
      </c>
      <c r="E22" s="40">
        <v>344</v>
      </c>
      <c r="F22" s="40">
        <v>385</v>
      </c>
      <c r="G22" s="40">
        <v>325.99999999999989</v>
      </c>
      <c r="H22" s="265">
        <v>91.545850178971492</v>
      </c>
      <c r="I22" s="265">
        <v>91.363987154273204</v>
      </c>
      <c r="J22" s="265">
        <v>91.74067258714031</v>
      </c>
      <c r="K22" s="265">
        <v>106.79019194496838</v>
      </c>
      <c r="L22" s="265">
        <v>78.339020521939702</v>
      </c>
    </row>
    <row r="23" spans="1:12" ht="12.75">
      <c r="A23" s="48">
        <v>55914000</v>
      </c>
      <c r="B23" s="40" t="s">
        <v>135</v>
      </c>
      <c r="C23" s="40">
        <v>214.99999999999991</v>
      </c>
      <c r="D23" s="40">
        <v>102</v>
      </c>
      <c r="E23" s="40">
        <v>113</v>
      </c>
      <c r="F23" s="40">
        <v>111.99999999999991</v>
      </c>
      <c r="G23" s="40">
        <v>103</v>
      </c>
      <c r="H23" s="265">
        <v>54.184833287129187</v>
      </c>
      <c r="I23" s="265">
        <v>50.05397978211797</v>
      </c>
      <c r="J23" s="265">
        <v>58.546189316615724</v>
      </c>
      <c r="K23" s="265">
        <v>59.168471657245455</v>
      </c>
      <c r="L23" s="265">
        <v>49.638554216867469</v>
      </c>
    </row>
    <row r="24" spans="1:12" ht="12.75">
      <c r="A24" s="48">
        <v>55915000</v>
      </c>
      <c r="B24" s="40" t="s">
        <v>136</v>
      </c>
      <c r="C24" s="40">
        <v>514.99999999999977</v>
      </c>
      <c r="D24" s="40">
        <v>293</v>
      </c>
      <c r="E24" s="40">
        <v>222</v>
      </c>
      <c r="F24" s="40">
        <v>274</v>
      </c>
      <c r="G24" s="40">
        <v>240.9999999999998</v>
      </c>
      <c r="H24" s="265">
        <v>137.43595217762589</v>
      </c>
      <c r="I24" s="265">
        <v>152.06560099647083</v>
      </c>
      <c r="J24" s="265">
        <v>121.95121951219512</v>
      </c>
      <c r="K24" s="265">
        <v>160.4215456674473</v>
      </c>
      <c r="L24" s="265">
        <v>118.18360141231845</v>
      </c>
    </row>
    <row r="25" spans="1:12" ht="12.75">
      <c r="A25" s="48">
        <v>55370000</v>
      </c>
      <c r="B25" s="40" t="s">
        <v>260</v>
      </c>
      <c r="C25" s="40">
        <v>302</v>
      </c>
      <c r="D25" s="40">
        <v>151</v>
      </c>
      <c r="E25" s="40">
        <v>151</v>
      </c>
      <c r="F25" s="40">
        <v>144</v>
      </c>
      <c r="G25" s="40">
        <v>158</v>
      </c>
      <c r="H25" s="265">
        <v>58.942930751815133</v>
      </c>
      <c r="I25" s="265">
        <v>56.841709015622058</v>
      </c>
      <c r="J25" s="265">
        <v>61.205463904989664</v>
      </c>
      <c r="K25" s="265">
        <v>60.3116099849221</v>
      </c>
      <c r="L25" s="265">
        <v>57.748538011695906</v>
      </c>
    </row>
    <row r="26" spans="1:12" ht="12.75">
      <c r="A26" s="48">
        <v>55758000</v>
      </c>
      <c r="B26" s="40" t="s">
        <v>270</v>
      </c>
      <c r="C26" s="40">
        <v>214.00000000000003</v>
      </c>
      <c r="D26" s="40">
        <v>82</v>
      </c>
      <c r="E26" s="40">
        <v>132</v>
      </c>
      <c r="F26" s="40">
        <v>77.000000000000014</v>
      </c>
      <c r="G26" s="40">
        <v>137</v>
      </c>
      <c r="H26" s="265">
        <v>42.135937623060578</v>
      </c>
      <c r="I26" s="265">
        <v>31.184635862331241</v>
      </c>
      <c r="J26" s="265">
        <v>53.892949005838403</v>
      </c>
      <c r="K26" s="265">
        <v>32.649253731343293</v>
      </c>
      <c r="L26" s="265">
        <v>50.360241141008679</v>
      </c>
    </row>
    <row r="27" spans="1:12" ht="12.75">
      <c r="A27" s="48">
        <v>55916000</v>
      </c>
      <c r="B27" s="40" t="s">
        <v>137</v>
      </c>
      <c r="C27" s="40">
        <v>293</v>
      </c>
      <c r="D27" s="40">
        <v>182</v>
      </c>
      <c r="E27" s="40">
        <v>111</v>
      </c>
      <c r="F27" s="40">
        <v>192.00000000000006</v>
      </c>
      <c r="G27" s="40">
        <v>100.99999999999994</v>
      </c>
      <c r="H27" s="265">
        <v>94.236459539431365</v>
      </c>
      <c r="I27" s="265">
        <v>114.29289123335846</v>
      </c>
      <c r="J27" s="265">
        <v>73.180379746835442</v>
      </c>
      <c r="K27" s="265">
        <v>130.8169244395994</v>
      </c>
      <c r="L27" s="265">
        <v>61.529089247639313</v>
      </c>
    </row>
    <row r="28" spans="1:12" ht="12.75">
      <c r="A28" s="48">
        <v>55958000</v>
      </c>
      <c r="B28" s="40" t="s">
        <v>275</v>
      </c>
      <c r="C28" s="40">
        <v>681</v>
      </c>
      <c r="D28" s="40">
        <v>369</v>
      </c>
      <c r="E28" s="40">
        <v>312</v>
      </c>
      <c r="F28" s="40">
        <v>358</v>
      </c>
      <c r="G28" s="40">
        <v>322.99999999999994</v>
      </c>
      <c r="H28" s="265">
        <v>135.02528006344801</v>
      </c>
      <c r="I28" s="265">
        <v>140.8988506624919</v>
      </c>
      <c r="J28" s="265">
        <v>128.68101954961642</v>
      </c>
      <c r="K28" s="265">
        <v>158.06437370303325</v>
      </c>
      <c r="L28" s="265">
        <v>116.24559130497371</v>
      </c>
    </row>
    <row r="29" spans="1:12" ht="12.75">
      <c r="A29" s="48">
        <v>55762000</v>
      </c>
      <c r="B29" s="40" t="s">
        <v>271</v>
      </c>
      <c r="C29" s="210">
        <v>108</v>
      </c>
      <c r="D29" s="210">
        <v>42</v>
      </c>
      <c r="E29" s="40">
        <v>66</v>
      </c>
      <c r="F29" s="40">
        <v>53</v>
      </c>
      <c r="G29" s="40">
        <v>55.000000000000014</v>
      </c>
      <c r="H29" s="265">
        <v>38.860103626943001</v>
      </c>
      <c r="I29" s="265">
        <v>29.221456898351075</v>
      </c>
      <c r="J29" s="265">
        <v>49.183992845964674</v>
      </c>
      <c r="K29" s="265">
        <v>42.724707779121317</v>
      </c>
      <c r="L29" s="265">
        <v>35.74445960876065</v>
      </c>
    </row>
    <row r="30" spans="1:12" ht="12.75">
      <c r="A30" s="48">
        <v>55154000</v>
      </c>
      <c r="B30" s="40" t="s">
        <v>252</v>
      </c>
      <c r="C30" s="210">
        <v>708.00000000000023</v>
      </c>
      <c r="D30" s="40">
        <v>383</v>
      </c>
      <c r="E30" s="40">
        <v>325</v>
      </c>
      <c r="F30" s="40">
        <v>346.00000000000006</v>
      </c>
      <c r="G30" s="40">
        <v>362.00000000000017</v>
      </c>
      <c r="H30" s="265">
        <v>114.54642527787219</v>
      </c>
      <c r="I30" s="265">
        <v>119.64637155977633</v>
      </c>
      <c r="J30" s="265">
        <v>109.06772266595073</v>
      </c>
      <c r="K30" s="265">
        <v>120.35619869208294</v>
      </c>
      <c r="L30" s="265">
        <v>109.49457064214639</v>
      </c>
    </row>
    <row r="31" spans="1:12" ht="12.75">
      <c r="A31" s="48">
        <v>55315000</v>
      </c>
      <c r="B31" s="40" t="s">
        <v>55</v>
      </c>
      <c r="C31" s="210">
        <v>1832.9999999999998</v>
      </c>
      <c r="D31" s="40">
        <v>877</v>
      </c>
      <c r="E31" s="40">
        <v>956</v>
      </c>
      <c r="F31" s="40">
        <v>963.99999999999977</v>
      </c>
      <c r="G31" s="40">
        <v>869</v>
      </c>
      <c r="H31" s="265">
        <v>89.166273452967587</v>
      </c>
      <c r="I31" s="265">
        <v>83.369773941479551</v>
      </c>
      <c r="J31" s="265">
        <v>95.24094164997959</v>
      </c>
      <c r="K31" s="265">
        <v>94.994087504927052</v>
      </c>
      <c r="L31" s="265">
        <v>83.484643244853061</v>
      </c>
    </row>
    <row r="32" spans="1:12" ht="12.75">
      <c r="A32" s="48">
        <v>55114000</v>
      </c>
      <c r="B32" s="40" t="s">
        <v>18</v>
      </c>
      <c r="C32" s="40">
        <v>882.99999999999977</v>
      </c>
      <c r="D32" s="40">
        <v>458</v>
      </c>
      <c r="E32" s="40">
        <v>425</v>
      </c>
      <c r="F32" s="40">
        <v>380.99999999999937</v>
      </c>
      <c r="G32" s="40">
        <v>502.0000000000004</v>
      </c>
      <c r="H32" s="265">
        <v>197.15102259533799</v>
      </c>
      <c r="I32" s="265">
        <v>197.26074597295204</v>
      </c>
      <c r="J32" s="265">
        <v>197.03291608715807</v>
      </c>
      <c r="K32" s="265">
        <v>180.44044518115052</v>
      </c>
      <c r="L32" s="265">
        <v>212.05592869513811</v>
      </c>
    </row>
    <row r="33" spans="1:12" ht="12.75">
      <c r="A33" s="48">
        <v>55316000</v>
      </c>
      <c r="B33" s="40" t="s">
        <v>56</v>
      </c>
      <c r="C33" s="40">
        <v>409.00000000000011</v>
      </c>
      <c r="D33" s="40">
        <v>219</v>
      </c>
      <c r="E33" s="40">
        <v>190</v>
      </c>
      <c r="F33" s="40">
        <v>209.00000000000006</v>
      </c>
      <c r="G33" s="40">
        <v>200.00000000000006</v>
      </c>
      <c r="H33" s="265">
        <v>122.88186516043748</v>
      </c>
      <c r="I33" s="265">
        <v>126.8462206776716</v>
      </c>
      <c r="J33" s="265">
        <v>118.60915163243648</v>
      </c>
      <c r="K33" s="265">
        <v>130.88677354709424</v>
      </c>
      <c r="L33" s="265">
        <v>115.50011550011553</v>
      </c>
    </row>
    <row r="34" spans="1:12" ht="12.75">
      <c r="A34" s="48">
        <v>55766000</v>
      </c>
      <c r="B34" s="40" t="s">
        <v>272</v>
      </c>
      <c r="C34" s="210">
        <v>494.00000000000011</v>
      </c>
      <c r="D34" s="40">
        <v>266</v>
      </c>
      <c r="E34" s="40">
        <v>228</v>
      </c>
      <c r="F34" s="40">
        <v>252.00000000000009</v>
      </c>
      <c r="G34" s="40">
        <v>242.00000000000003</v>
      </c>
      <c r="H34" s="265">
        <v>66.994860110934823</v>
      </c>
      <c r="I34" s="265">
        <v>69.902504401755451</v>
      </c>
      <c r="J34" s="265">
        <v>63.894182266562041</v>
      </c>
      <c r="K34" s="265">
        <v>73.287770830303941</v>
      </c>
      <c r="L34" s="265">
        <v>61.49623907298232</v>
      </c>
    </row>
    <row r="35" spans="1:12" ht="12.75">
      <c r="A35" s="48">
        <v>55962000</v>
      </c>
      <c r="B35" s="40" t="s">
        <v>276</v>
      </c>
      <c r="C35" s="210">
        <v>1199</v>
      </c>
      <c r="D35" s="40">
        <v>633</v>
      </c>
      <c r="E35" s="40">
        <v>566</v>
      </c>
      <c r="F35" s="40">
        <v>611</v>
      </c>
      <c r="G35" s="40">
        <v>588</v>
      </c>
      <c r="H35" s="265">
        <v>147.37696051919957</v>
      </c>
      <c r="I35" s="265">
        <v>149.84376479500048</v>
      </c>
      <c r="J35" s="265">
        <v>144.71262016772346</v>
      </c>
      <c r="K35" s="265">
        <v>162.02598780164413</v>
      </c>
      <c r="L35" s="265">
        <v>134.72024927828437</v>
      </c>
    </row>
    <row r="36" spans="1:12" ht="12.75">
      <c r="A36" s="48">
        <v>55158000</v>
      </c>
      <c r="B36" s="40" t="s">
        <v>328</v>
      </c>
      <c r="C36" s="210">
        <v>1114</v>
      </c>
      <c r="D36" s="40">
        <v>611</v>
      </c>
      <c r="E36" s="40">
        <v>503</v>
      </c>
      <c r="F36" s="40">
        <v>581</v>
      </c>
      <c r="G36" s="40">
        <v>533</v>
      </c>
      <c r="H36" s="265">
        <v>116.87930166191036</v>
      </c>
      <c r="I36" s="265">
        <v>124.8161464291551</v>
      </c>
      <c r="J36" s="265">
        <v>108.49870578084555</v>
      </c>
      <c r="K36" s="265">
        <v>127.4849695001536</v>
      </c>
      <c r="L36" s="265">
        <v>107.16152639832723</v>
      </c>
    </row>
    <row r="37" spans="1:12" ht="12.75">
      <c r="A37" s="48">
        <v>55770000</v>
      </c>
      <c r="B37" s="40" t="s">
        <v>273</v>
      </c>
      <c r="C37" s="40">
        <v>336.00000000000023</v>
      </c>
      <c r="D37" s="40">
        <v>171</v>
      </c>
      <c r="E37" s="40">
        <v>165</v>
      </c>
      <c r="F37" s="40">
        <v>174.00000000000011</v>
      </c>
      <c r="G37" s="40">
        <v>162.00000000000009</v>
      </c>
      <c r="H37" s="265">
        <v>52.180395080134211</v>
      </c>
      <c r="I37" s="265">
        <v>51.160842508377215</v>
      </c>
      <c r="J37" s="265">
        <v>53.280805993283394</v>
      </c>
      <c r="K37" s="265">
        <v>58.342274678111622</v>
      </c>
      <c r="L37" s="265">
        <v>46.864151816709118</v>
      </c>
    </row>
    <row r="38" spans="1:12" ht="12.75">
      <c r="A38" s="48">
        <v>55116000</v>
      </c>
      <c r="B38" s="40" t="s">
        <v>19</v>
      </c>
      <c r="C38" s="40">
        <v>456.00000000000011</v>
      </c>
      <c r="D38" s="40">
        <v>231</v>
      </c>
      <c r="E38" s="40">
        <v>225</v>
      </c>
      <c r="F38" s="40">
        <v>271.00000000000011</v>
      </c>
      <c r="G38" s="40">
        <v>185.00000000000003</v>
      </c>
      <c r="H38" s="265">
        <v>88.370380418984155</v>
      </c>
      <c r="I38" s="265">
        <v>86.692186444494482</v>
      </c>
      <c r="J38" s="265">
        <v>90.162292125826482</v>
      </c>
      <c r="K38" s="265">
        <v>110.08205378178573</v>
      </c>
      <c r="L38" s="265">
        <v>68.561686988103631</v>
      </c>
    </row>
    <row r="39" spans="1:12" ht="12.75">
      <c r="A39" s="48">
        <v>55117000</v>
      </c>
      <c r="B39" s="40" t="s">
        <v>20</v>
      </c>
      <c r="C39" s="40">
        <v>173.99999999999997</v>
      </c>
      <c r="D39" s="40">
        <v>95</v>
      </c>
      <c r="E39" s="40">
        <v>79</v>
      </c>
      <c r="F39" s="40">
        <v>98.999999999999972</v>
      </c>
      <c r="G39" s="40">
        <v>75</v>
      </c>
      <c r="H39" s="265">
        <v>53.241944860928363</v>
      </c>
      <c r="I39" s="265">
        <v>56.25962335662679</v>
      </c>
      <c r="J39" s="265">
        <v>50.015827793605574</v>
      </c>
      <c r="K39" s="265">
        <v>61.429635145197302</v>
      </c>
      <c r="L39" s="265">
        <v>45.276184726833691</v>
      </c>
    </row>
    <row r="40" spans="1:12" ht="12.75">
      <c r="A40" s="48">
        <v>55515000</v>
      </c>
      <c r="B40" s="40" t="s">
        <v>97</v>
      </c>
      <c r="C40" s="40">
        <v>448.00000000000011</v>
      </c>
      <c r="D40" s="40">
        <v>254</v>
      </c>
      <c r="E40" s="40">
        <v>194</v>
      </c>
      <c r="F40" s="40">
        <v>282.00000000000017</v>
      </c>
      <c r="G40" s="40">
        <v>165.99999999999991</v>
      </c>
      <c r="H40" s="265">
        <v>75.161479741632434</v>
      </c>
      <c r="I40" s="265">
        <v>84.955515419091583</v>
      </c>
      <c r="J40" s="265">
        <v>65.304473693068971</v>
      </c>
      <c r="K40" s="265">
        <v>103.23241937255196</v>
      </c>
      <c r="L40" s="265">
        <v>51.412289395441007</v>
      </c>
    </row>
    <row r="41" spans="1:12" ht="12.75">
      <c r="A41" s="48">
        <v>55162000</v>
      </c>
      <c r="B41" s="40" t="s">
        <v>253</v>
      </c>
      <c r="C41" s="40">
        <v>757</v>
      </c>
      <c r="D41" s="40">
        <v>427</v>
      </c>
      <c r="E41" s="40">
        <v>330</v>
      </c>
      <c r="F41" s="40">
        <v>349.00000000000006</v>
      </c>
      <c r="G41" s="40">
        <v>408</v>
      </c>
      <c r="H41" s="265">
        <v>82.669899201694903</v>
      </c>
      <c r="I41" s="265">
        <v>90.27102448099447</v>
      </c>
      <c r="J41" s="265">
        <v>74.547631418438115</v>
      </c>
      <c r="K41" s="265">
        <v>79.075563611646103</v>
      </c>
      <c r="L41" s="265">
        <v>86.014251380866042</v>
      </c>
    </row>
    <row r="42" spans="1:12" ht="12.75">
      <c r="A42" s="48">
        <v>55374000</v>
      </c>
      <c r="B42" s="40" t="s">
        <v>261</v>
      </c>
      <c r="C42" s="40">
        <v>721.00000000000023</v>
      </c>
      <c r="D42" s="40">
        <v>343</v>
      </c>
      <c r="E42" s="40">
        <v>378</v>
      </c>
      <c r="F42" s="40">
        <v>329.00000000000011</v>
      </c>
      <c r="G42" s="40">
        <v>392.00000000000011</v>
      </c>
      <c r="H42" s="265">
        <v>127.8232812112187</v>
      </c>
      <c r="I42" s="265">
        <v>118.85785570725622</v>
      </c>
      <c r="J42" s="265">
        <v>137.21504283432554</v>
      </c>
      <c r="K42" s="265">
        <v>123.59128474830958</v>
      </c>
      <c r="L42" s="265">
        <v>131.60545222587797</v>
      </c>
    </row>
    <row r="43" spans="1:12" ht="12.75">
      <c r="A43" s="48">
        <v>55119000</v>
      </c>
      <c r="B43" s="40" t="s">
        <v>21</v>
      </c>
      <c r="C43" s="210">
        <v>617.00000000000011</v>
      </c>
      <c r="D43" s="40">
        <v>285</v>
      </c>
      <c r="E43" s="40">
        <v>332</v>
      </c>
      <c r="F43" s="40">
        <v>325.00000000000011</v>
      </c>
      <c r="G43" s="40">
        <v>291.99999999999994</v>
      </c>
      <c r="H43" s="265">
        <v>154.47398728155829</v>
      </c>
      <c r="I43" s="265">
        <v>139.16015625</v>
      </c>
      <c r="J43" s="265">
        <v>170.58883979036071</v>
      </c>
      <c r="K43" s="265">
        <v>167.50850427790957</v>
      </c>
      <c r="L43" s="265">
        <v>142.16163583252188</v>
      </c>
    </row>
    <row r="44" spans="1:12" ht="12.75">
      <c r="A44" s="48">
        <v>55966000</v>
      </c>
      <c r="B44" s="40" t="s">
        <v>277</v>
      </c>
      <c r="C44" s="40">
        <v>248.99999999999989</v>
      </c>
      <c r="D44" s="40">
        <v>128</v>
      </c>
      <c r="E44" s="40">
        <v>121</v>
      </c>
      <c r="F44" s="40">
        <v>136.99999999999994</v>
      </c>
      <c r="G44" s="40">
        <v>111.99999999999997</v>
      </c>
      <c r="H44" s="265">
        <v>92.27006596012744</v>
      </c>
      <c r="I44" s="265">
        <v>90.542547923887668</v>
      </c>
      <c r="J44" s="265">
        <v>94.170752587750016</v>
      </c>
      <c r="K44" s="265">
        <v>109.96949751163906</v>
      </c>
      <c r="L44" s="265">
        <v>77.092511013215841</v>
      </c>
    </row>
    <row r="45" spans="1:12" ht="12.75">
      <c r="A45" s="48">
        <v>55774000</v>
      </c>
      <c r="B45" s="40" t="s">
        <v>274</v>
      </c>
      <c r="C45" s="40">
        <v>624.99999999999977</v>
      </c>
      <c r="D45" s="40">
        <v>339</v>
      </c>
      <c r="E45" s="40">
        <v>286</v>
      </c>
      <c r="F45" s="40">
        <v>346.99999999999989</v>
      </c>
      <c r="G45" s="40">
        <v>277.99999999999983</v>
      </c>
      <c r="H45" s="265">
        <v>95.400912795933593</v>
      </c>
      <c r="I45" s="265">
        <v>100.43254132843515</v>
      </c>
      <c r="J45" s="265">
        <v>90.053213262382314</v>
      </c>
      <c r="K45" s="265">
        <v>113.25434903227908</v>
      </c>
      <c r="L45" s="265">
        <v>79.715547399208532</v>
      </c>
    </row>
    <row r="46" spans="1:12" ht="12.75">
      <c r="A46" s="48">
        <v>55562000</v>
      </c>
      <c r="B46" s="40" t="s">
        <v>330</v>
      </c>
      <c r="C46" s="210">
        <v>1763.9999999999995</v>
      </c>
      <c r="D46" s="210">
        <v>994</v>
      </c>
      <c r="E46" s="40">
        <v>770</v>
      </c>
      <c r="F46" s="210">
        <v>814.99999999999977</v>
      </c>
      <c r="G46" s="40">
        <v>949</v>
      </c>
      <c r="H46" s="265">
        <v>148.5098501431217</v>
      </c>
      <c r="I46" s="265">
        <v>162.02118989405054</v>
      </c>
      <c r="J46" s="265">
        <v>134.07626675953333</v>
      </c>
      <c r="K46" s="265">
        <v>144.62919912690097</v>
      </c>
      <c r="L46" s="265">
        <v>152.01268641176375</v>
      </c>
    </row>
    <row r="47" spans="1:12" ht="12.75">
      <c r="A47" s="48">
        <v>55120000</v>
      </c>
      <c r="B47" s="40" t="s">
        <v>22</v>
      </c>
      <c r="C47" s="40">
        <v>99.999999999999986</v>
      </c>
      <c r="D47" s="40">
        <v>58</v>
      </c>
      <c r="E47" s="40">
        <v>42</v>
      </c>
      <c r="F47" s="40">
        <v>49.999999999999993</v>
      </c>
      <c r="G47" s="40">
        <v>49.999999999999986</v>
      </c>
      <c r="H47" s="265">
        <v>44.545414049623581</v>
      </c>
      <c r="I47" s="265">
        <v>50.447942941636953</v>
      </c>
      <c r="J47" s="265">
        <v>38.349159970781592</v>
      </c>
      <c r="K47" s="265">
        <v>46.869141357330328</v>
      </c>
      <c r="L47" s="265">
        <v>42.441218911807134</v>
      </c>
    </row>
    <row r="48" spans="1:12" ht="12.75">
      <c r="A48" s="48">
        <v>55362000</v>
      </c>
      <c r="B48" s="40" t="s">
        <v>329</v>
      </c>
      <c r="C48" s="210">
        <v>1543</v>
      </c>
      <c r="D48" s="40">
        <v>794</v>
      </c>
      <c r="E48" s="40">
        <v>749</v>
      </c>
      <c r="F48" s="40">
        <v>766.99999999999989</v>
      </c>
      <c r="G48" s="40">
        <v>776</v>
      </c>
      <c r="H48" s="265">
        <v>160.4083499667332</v>
      </c>
      <c r="I48" s="265">
        <v>160.3360190626199</v>
      </c>
      <c r="J48" s="265">
        <v>160.485097812346</v>
      </c>
      <c r="K48" s="265">
        <v>165.24830335021005</v>
      </c>
      <c r="L48" s="265">
        <v>155.89529300681036</v>
      </c>
    </row>
    <row r="49" spans="1:12" ht="12.75">
      <c r="A49" s="48">
        <v>55378000</v>
      </c>
      <c r="B49" s="40" t="s">
        <v>262</v>
      </c>
      <c r="C49" s="40">
        <v>424</v>
      </c>
      <c r="D49" s="40">
        <v>222</v>
      </c>
      <c r="E49" s="40">
        <v>202</v>
      </c>
      <c r="F49" s="40">
        <v>211</v>
      </c>
      <c r="G49" s="40">
        <v>213</v>
      </c>
      <c r="H49" s="265">
        <v>75.675096824858556</v>
      </c>
      <c r="I49" s="265">
        <v>76.522698286856709</v>
      </c>
      <c r="J49" s="265">
        <v>74.764971500481153</v>
      </c>
      <c r="K49" s="265">
        <v>80.793383366518611</v>
      </c>
      <c r="L49" s="265">
        <v>71.206498846655293</v>
      </c>
    </row>
    <row r="50" spans="1:12" ht="12.75">
      <c r="A50" s="48">
        <v>55382000</v>
      </c>
      <c r="B50" s="40" t="s">
        <v>263</v>
      </c>
      <c r="C50" s="210">
        <v>1029.0000000000005</v>
      </c>
      <c r="D50" s="40">
        <v>538</v>
      </c>
      <c r="E50" s="40">
        <v>491</v>
      </c>
      <c r="F50" s="40">
        <v>523.00000000000011</v>
      </c>
      <c r="G50" s="40">
        <v>506.00000000000023</v>
      </c>
      <c r="H50" s="265">
        <v>82.806238230891822</v>
      </c>
      <c r="I50" s="265">
        <v>83.172296513874926</v>
      </c>
      <c r="J50" s="265">
        <v>82.408821604202686</v>
      </c>
      <c r="K50" s="265">
        <v>90.055962117950941</v>
      </c>
      <c r="L50" s="265">
        <v>76.445438201568223</v>
      </c>
    </row>
    <row r="51" spans="1:12" ht="12.75">
      <c r="A51" s="48">
        <v>55970000</v>
      </c>
      <c r="B51" s="40" t="s">
        <v>278</v>
      </c>
      <c r="C51" s="210">
        <v>186.00000000000003</v>
      </c>
      <c r="D51" s="40">
        <v>68</v>
      </c>
      <c r="E51" s="40">
        <v>118</v>
      </c>
      <c r="F51" s="40">
        <v>77.000000000000028</v>
      </c>
      <c r="G51" s="40">
        <v>109</v>
      </c>
      <c r="H51" s="265">
        <v>34.415127854050262</v>
      </c>
      <c r="I51" s="265">
        <v>24.427919675252362</v>
      </c>
      <c r="J51" s="265">
        <v>45.022702125224164</v>
      </c>
      <c r="K51" s="265">
        <v>29.923830250272047</v>
      </c>
      <c r="L51" s="265">
        <v>38.49685667867486</v>
      </c>
    </row>
    <row r="52" spans="1:12" ht="12.75">
      <c r="A52" s="48">
        <v>55974000</v>
      </c>
      <c r="B52" s="40" t="s">
        <v>279</v>
      </c>
      <c r="C52" s="40">
        <v>586</v>
      </c>
      <c r="D52" s="40">
        <v>298</v>
      </c>
      <c r="E52" s="40">
        <v>288</v>
      </c>
      <c r="F52" s="40">
        <v>302</v>
      </c>
      <c r="G52" s="40">
        <v>284</v>
      </c>
      <c r="H52" s="265">
        <v>97.068080172270996</v>
      </c>
      <c r="I52" s="265">
        <v>95.01642062302713</v>
      </c>
      <c r="J52" s="265">
        <v>99.286379149860366</v>
      </c>
      <c r="K52" s="265">
        <v>108.20882152710594</v>
      </c>
      <c r="L52" s="265">
        <v>87.489602908105113</v>
      </c>
    </row>
    <row r="53" spans="1:12" ht="12.75">
      <c r="A53" s="48">
        <v>55122000</v>
      </c>
      <c r="B53" s="40" t="s">
        <v>23</v>
      </c>
      <c r="C53" s="40">
        <v>371</v>
      </c>
      <c r="D53" s="40">
        <v>194</v>
      </c>
      <c r="E53" s="40">
        <v>177</v>
      </c>
      <c r="F53" s="40">
        <v>146</v>
      </c>
      <c r="G53" s="40">
        <v>224.99999999999997</v>
      </c>
      <c r="H53" s="265">
        <v>115.70247933884296</v>
      </c>
      <c r="I53" s="265">
        <v>117.5401393517116</v>
      </c>
      <c r="J53" s="265">
        <v>113.75321336760925</v>
      </c>
      <c r="K53" s="265">
        <v>96.618357487922694</v>
      </c>
      <c r="L53" s="265">
        <v>132.71204435531436</v>
      </c>
    </row>
    <row r="54" spans="1:12" ht="12.75">
      <c r="A54" s="48">
        <v>55566000</v>
      </c>
      <c r="B54" s="40" t="s">
        <v>266</v>
      </c>
      <c r="C54" s="210">
        <v>1568.0000000000005</v>
      </c>
      <c r="D54" s="40">
        <v>786</v>
      </c>
      <c r="E54" s="40">
        <v>782</v>
      </c>
      <c r="F54" s="40">
        <v>849.00000000000034</v>
      </c>
      <c r="G54" s="40">
        <v>719</v>
      </c>
      <c r="H54" s="265">
        <v>163.61625310432629</v>
      </c>
      <c r="I54" s="265">
        <v>158.67568385989705</v>
      </c>
      <c r="J54" s="265">
        <v>168.9021361152509</v>
      </c>
      <c r="K54" s="265">
        <v>191.44474259814652</v>
      </c>
      <c r="L54" s="265">
        <v>139.64690115951598</v>
      </c>
    </row>
    <row r="55" spans="1:12" ht="12.75">
      <c r="A55" s="48">
        <v>55978000</v>
      </c>
      <c r="B55" s="40" t="s">
        <v>280</v>
      </c>
      <c r="C55" s="210">
        <v>776</v>
      </c>
      <c r="D55" s="40">
        <v>429</v>
      </c>
      <c r="E55" s="40">
        <v>347</v>
      </c>
      <c r="F55" s="40">
        <v>373</v>
      </c>
      <c r="G55" s="40">
        <v>402.99999999999994</v>
      </c>
      <c r="H55" s="265">
        <v>101.68381052217781</v>
      </c>
      <c r="I55" s="265">
        <v>108.71217880492625</v>
      </c>
      <c r="J55" s="265">
        <v>94.157870458307329</v>
      </c>
      <c r="K55" s="265">
        <v>104.32107397566774</v>
      </c>
      <c r="L55" s="265">
        <v>99.358974358974351</v>
      </c>
    </row>
    <row r="56" spans="1:12" ht="12.75">
      <c r="A56" s="48">
        <v>55166000</v>
      </c>
      <c r="B56" s="40" t="s">
        <v>254</v>
      </c>
      <c r="C56" s="40">
        <v>547.99999999999989</v>
      </c>
      <c r="D56" s="40">
        <v>283</v>
      </c>
      <c r="E56" s="40">
        <v>265</v>
      </c>
      <c r="F56" s="40">
        <v>292.99999999999989</v>
      </c>
      <c r="G56" s="40">
        <v>255</v>
      </c>
      <c r="H56" s="265">
        <v>96.570683396186482</v>
      </c>
      <c r="I56" s="265">
        <v>97.431660125318459</v>
      </c>
      <c r="J56" s="265">
        <v>95.667870036101093</v>
      </c>
      <c r="K56" s="265">
        <v>111.63605882801184</v>
      </c>
      <c r="L56" s="265">
        <v>83.606557377049171</v>
      </c>
    </row>
    <row r="57" spans="1:12" ht="12.75">
      <c r="A57" s="48">
        <v>55570000</v>
      </c>
      <c r="B57" s="40" t="s">
        <v>267</v>
      </c>
      <c r="C57" s="40">
        <v>586</v>
      </c>
      <c r="D57" s="40">
        <v>320</v>
      </c>
      <c r="E57" s="40">
        <v>266</v>
      </c>
      <c r="F57" s="40">
        <v>365</v>
      </c>
      <c r="G57" s="40">
        <v>221</v>
      </c>
      <c r="H57" s="265">
        <v>100.21205280798961</v>
      </c>
      <c r="I57" s="265">
        <v>106.14302772986599</v>
      </c>
      <c r="J57" s="265">
        <v>93.900028240609998</v>
      </c>
      <c r="K57" s="265">
        <v>136.30592277242513</v>
      </c>
      <c r="L57" s="265">
        <v>69.72048709697772</v>
      </c>
    </row>
    <row r="58" spans="1:12" ht="12.75">
      <c r="A58" s="48">
        <v>55170000</v>
      </c>
      <c r="B58" s="40" t="s">
        <v>256</v>
      </c>
      <c r="C58" s="210">
        <v>870</v>
      </c>
      <c r="D58" s="40">
        <v>441</v>
      </c>
      <c r="E58" s="40">
        <v>429</v>
      </c>
      <c r="F58" s="40">
        <v>400</v>
      </c>
      <c r="G58" s="40">
        <v>470.00000000000011</v>
      </c>
      <c r="H58" s="265">
        <v>100.92573258161065</v>
      </c>
      <c r="I58" s="265">
        <v>99.134539732494105</v>
      </c>
      <c r="J58" s="265">
        <v>102.83577438454348</v>
      </c>
      <c r="K58" s="265">
        <v>98.342921768205741</v>
      </c>
      <c r="L58" s="265">
        <v>103.23317518889476</v>
      </c>
    </row>
    <row r="59" spans="1:12" ht="12.75">
      <c r="A59" s="48">
        <v>55124000</v>
      </c>
      <c r="B59" s="40" t="s">
        <v>24</v>
      </c>
      <c r="C59" s="40">
        <v>477.00000000000006</v>
      </c>
      <c r="D59" s="40">
        <v>245</v>
      </c>
      <c r="E59" s="40">
        <v>232</v>
      </c>
      <c r="F59" s="40">
        <v>213</v>
      </c>
      <c r="G59" s="40">
        <v>264.00000000000011</v>
      </c>
      <c r="H59" s="265">
        <v>65.1559234520346</v>
      </c>
      <c r="I59" s="265">
        <v>65.211605003992545</v>
      </c>
      <c r="J59" s="265">
        <v>65.097224950195013</v>
      </c>
      <c r="K59" s="265">
        <v>60.982592762253773</v>
      </c>
      <c r="L59" s="265">
        <v>68.963715681408559</v>
      </c>
    </row>
    <row r="60" spans="1:12" ht="12.75">
      <c r="B60" s="36" t="s">
        <v>179</v>
      </c>
      <c r="C60" s="36">
        <v>35362</v>
      </c>
      <c r="D60" s="36">
        <v>18475</v>
      </c>
      <c r="E60" s="36">
        <v>16887</v>
      </c>
      <c r="F60" s="36">
        <v>17963</v>
      </c>
      <c r="G60" s="36">
        <v>17399</v>
      </c>
      <c r="H60" s="202">
        <v>98.993132179990454</v>
      </c>
      <c r="I60" s="163">
        <v>100.31710522029039</v>
      </c>
      <c r="J60" s="163">
        <v>97.584118411540658</v>
      </c>
      <c r="K60" s="164">
        <v>106.21263813910585</v>
      </c>
      <c r="L60" s="163">
        <v>92.501769065098941</v>
      </c>
    </row>
    <row r="61" spans="1:12" ht="12.75">
      <c r="B61" s="36" t="s">
        <v>200</v>
      </c>
      <c r="C61" s="36">
        <v>16935</v>
      </c>
      <c r="D61" s="36">
        <v>8803</v>
      </c>
      <c r="E61" s="36">
        <v>8132</v>
      </c>
      <c r="F61" s="36">
        <v>8613</v>
      </c>
      <c r="G61" s="36">
        <v>8322.0000000000018</v>
      </c>
      <c r="H61" s="8">
        <v>88.696824459897357</v>
      </c>
      <c r="I61" s="163">
        <v>89.456927449750978</v>
      </c>
      <c r="J61" s="163">
        <v>87.888429680610074</v>
      </c>
      <c r="K61" s="165">
        <v>94.352747600648954</v>
      </c>
      <c r="L61" s="163">
        <v>83.515477760316003</v>
      </c>
    </row>
    <row r="62" spans="1:12" ht="12.75">
      <c r="B62" s="36" t="s">
        <v>201</v>
      </c>
      <c r="C62" s="36">
        <v>18427</v>
      </c>
      <c r="D62" s="36">
        <v>9672</v>
      </c>
      <c r="E62" s="36">
        <v>8755</v>
      </c>
      <c r="F62" s="36">
        <v>9350</v>
      </c>
      <c r="G62" s="36">
        <v>9077</v>
      </c>
      <c r="H62" s="8">
        <v>110.81550154132593</v>
      </c>
      <c r="I62" s="163">
        <v>112.77840419490887</v>
      </c>
      <c r="J62" s="163">
        <v>108.72494389892243</v>
      </c>
      <c r="K62" s="165">
        <v>120.12143184746762</v>
      </c>
      <c r="L62" s="163">
        <v>102.62585149382402</v>
      </c>
    </row>
    <row r="63" spans="1:12" ht="12.75">
      <c r="A63" s="186" t="s">
        <v>370</v>
      </c>
      <c r="B63" s="187"/>
      <c r="C63" s="36"/>
      <c r="D63" s="36"/>
      <c r="E63" s="36"/>
      <c r="F63" s="36"/>
      <c r="G63" s="36"/>
      <c r="H63" s="163"/>
      <c r="I63" s="163"/>
      <c r="J63" s="163"/>
      <c r="K63" s="163"/>
      <c r="L63" s="163"/>
    </row>
    <row r="64" spans="1:12" ht="12.75">
      <c r="A64" s="186" t="s">
        <v>378</v>
      </c>
      <c r="B64" s="187"/>
      <c r="C64" s="36"/>
      <c r="D64" s="36"/>
      <c r="E64" s="36"/>
      <c r="F64" s="36"/>
      <c r="G64" s="36"/>
      <c r="H64" s="163"/>
      <c r="I64" s="163"/>
      <c r="J64" s="163"/>
      <c r="K64" s="163"/>
      <c r="L64" s="163"/>
    </row>
    <row r="65" spans="1:12" ht="12.75">
      <c r="A65" s="32">
        <v>1</v>
      </c>
      <c r="B65" s="187" t="s">
        <v>373</v>
      </c>
      <c r="C65" s="36"/>
      <c r="D65" s="36"/>
      <c r="E65" s="36"/>
      <c r="F65" s="36"/>
      <c r="G65" s="36"/>
      <c r="H65" s="163"/>
      <c r="I65" s="163"/>
      <c r="J65" s="163"/>
      <c r="K65" s="163"/>
      <c r="L65" s="163"/>
    </row>
    <row r="66" spans="1:12" ht="12">
      <c r="A66" s="20" t="s">
        <v>366</v>
      </c>
    </row>
    <row r="67" spans="1:12">
      <c r="C67" s="5"/>
      <c r="D67" s="5"/>
      <c r="E67" s="5"/>
    </row>
    <row r="68" spans="1:12">
      <c r="C68" s="5"/>
      <c r="D68" s="5"/>
      <c r="E68" s="5"/>
      <c r="F68" s="5"/>
      <c r="G68" s="5"/>
    </row>
    <row r="69" spans="1:12" ht="12.75">
      <c r="C69" s="5"/>
      <c r="G69" s="10"/>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L212"/>
  <sheetViews>
    <sheetView zoomScale="80" zoomScaleNormal="80" workbookViewId="0">
      <pane ySplit="5" topLeftCell="A6" activePane="bottomLeft" state="frozen"/>
      <selection activeCell="L42" sqref="L42"/>
      <selection pane="bottomLeft"/>
    </sheetView>
  </sheetViews>
  <sheetFormatPr baseColWidth="10" defaultColWidth="11.42578125" defaultRowHeight="11.25"/>
  <cols>
    <col min="1" max="3" width="11.42578125" style="1"/>
    <col min="4" max="4" width="9.5703125" style="2" customWidth="1"/>
    <col min="5" max="5" width="40.7109375" style="1" customWidth="1"/>
    <col min="6" max="15" width="12.7109375" style="1" customWidth="1"/>
    <col min="16" max="16384" width="11.42578125" style="1"/>
  </cols>
  <sheetData>
    <row r="1" spans="1:38" ht="18" customHeight="1">
      <c r="A1" s="21" t="s">
        <v>386</v>
      </c>
      <c r="D1" s="3"/>
    </row>
    <row r="2" spans="1:38" ht="12.75" customHeight="1">
      <c r="A2" s="16"/>
      <c r="D2" s="3"/>
    </row>
    <row r="3" spans="1:38" ht="26.25" customHeight="1">
      <c r="A3" s="293" t="s">
        <v>286</v>
      </c>
      <c r="B3" s="293" t="s">
        <v>302</v>
      </c>
      <c r="C3" s="293" t="s">
        <v>287</v>
      </c>
      <c r="D3" s="315" t="s">
        <v>246</v>
      </c>
      <c r="E3" s="325" t="s">
        <v>0</v>
      </c>
      <c r="F3" s="327" t="s">
        <v>182</v>
      </c>
      <c r="G3" s="327"/>
      <c r="H3" s="327"/>
      <c r="I3" s="327"/>
      <c r="J3" s="336"/>
      <c r="K3" s="326" t="s">
        <v>377</v>
      </c>
      <c r="L3" s="327"/>
      <c r="M3" s="327"/>
      <c r="N3" s="327"/>
      <c r="O3" s="327"/>
    </row>
    <row r="4" spans="1:38" ht="16.5" customHeight="1">
      <c r="A4" s="294"/>
      <c r="B4" s="294"/>
      <c r="C4" s="294"/>
      <c r="D4" s="324"/>
      <c r="E4" s="324"/>
      <c r="F4" s="328" t="s">
        <v>1</v>
      </c>
      <c r="G4" s="330" t="s">
        <v>4</v>
      </c>
      <c r="H4" s="331"/>
      <c r="I4" s="332" t="s">
        <v>5</v>
      </c>
      <c r="J4" s="333"/>
      <c r="K4" s="334" t="s">
        <v>1</v>
      </c>
      <c r="L4" s="330" t="s">
        <v>4</v>
      </c>
      <c r="M4" s="331"/>
      <c r="N4" s="332" t="s">
        <v>5</v>
      </c>
      <c r="O4" s="332"/>
    </row>
    <row r="5" spans="1:38" s="13" customFormat="1" ht="68.25" customHeight="1">
      <c r="A5" s="295"/>
      <c r="B5" s="295"/>
      <c r="C5" s="295"/>
      <c r="D5" s="324"/>
      <c r="E5" s="324"/>
      <c r="F5" s="329"/>
      <c r="G5" s="156" t="s">
        <v>2</v>
      </c>
      <c r="H5" s="156" t="s">
        <v>3</v>
      </c>
      <c r="I5" s="156" t="s">
        <v>183</v>
      </c>
      <c r="J5" s="167" t="s">
        <v>374</v>
      </c>
      <c r="K5" s="335"/>
      <c r="L5" s="156" t="s">
        <v>2</v>
      </c>
      <c r="M5" s="156" t="s">
        <v>3</v>
      </c>
      <c r="N5" s="156" t="s">
        <v>202</v>
      </c>
      <c r="O5" s="156" t="s">
        <v>191</v>
      </c>
      <c r="Q5"/>
      <c r="R5"/>
      <c r="S5"/>
    </row>
    <row r="6" spans="1:38" ht="12.75">
      <c r="A6" s="74">
        <v>1</v>
      </c>
      <c r="B6" s="74">
        <v>1</v>
      </c>
      <c r="C6" s="75">
        <v>1</v>
      </c>
      <c r="D6" s="65">
        <v>911000</v>
      </c>
      <c r="E6" s="26" t="s">
        <v>133</v>
      </c>
      <c r="F6" s="84">
        <v>629.00000000000011</v>
      </c>
      <c r="G6" s="84">
        <v>439</v>
      </c>
      <c r="H6" s="84">
        <v>190</v>
      </c>
      <c r="I6" s="85">
        <v>148.99999999999994</v>
      </c>
      <c r="J6" s="85">
        <v>480.00000000000011</v>
      </c>
      <c r="K6" s="86">
        <v>137.11171662125344</v>
      </c>
      <c r="L6" s="86">
        <v>185.08368818246976</v>
      </c>
      <c r="M6" s="86">
        <v>85.755551543599921</v>
      </c>
      <c r="N6" s="86">
        <v>127.77634851213442</v>
      </c>
      <c r="O6" s="86">
        <v>140.29344712690715</v>
      </c>
      <c r="P6" s="33"/>
      <c r="Q6"/>
      <c r="R6"/>
      <c r="S6"/>
      <c r="Z6" s="5"/>
      <c r="AA6" s="5"/>
      <c r="AB6" s="5"/>
      <c r="AC6" s="5"/>
      <c r="AD6" s="5"/>
      <c r="AE6" s="5"/>
      <c r="AF6" s="5"/>
      <c r="AG6" s="5"/>
      <c r="AH6" s="5"/>
      <c r="AI6" s="5"/>
      <c r="AJ6" s="5"/>
      <c r="AK6" s="5"/>
      <c r="AL6" s="5"/>
    </row>
    <row r="7" spans="1:38" ht="12.75">
      <c r="A7" s="74">
        <v>1</v>
      </c>
      <c r="B7" s="74">
        <v>1</v>
      </c>
      <c r="C7" s="75">
        <v>1</v>
      </c>
      <c r="D7" s="65">
        <v>913000</v>
      </c>
      <c r="E7" s="26" t="s">
        <v>134</v>
      </c>
      <c r="F7" s="84">
        <v>1218.0000000000002</v>
      </c>
      <c r="G7" s="84">
        <v>799</v>
      </c>
      <c r="H7" s="84">
        <v>419</v>
      </c>
      <c r="I7" s="85">
        <v>312.00000000000011</v>
      </c>
      <c r="J7" s="85">
        <v>906.00000000000011</v>
      </c>
      <c r="K7" s="86">
        <v>150.96491119346567</v>
      </c>
      <c r="L7" s="86">
        <v>193.32204210016937</v>
      </c>
      <c r="M7" s="86">
        <v>106.47759904449697</v>
      </c>
      <c r="N7" s="86">
        <v>148.81946100643935</v>
      </c>
      <c r="O7" s="86">
        <v>151.71813249380403</v>
      </c>
      <c r="P7" s="172"/>
      <c r="Q7" s="10"/>
      <c r="R7"/>
      <c r="S7"/>
      <c r="T7" s="5"/>
      <c r="Z7" s="5"/>
      <c r="AA7" s="5"/>
      <c r="AB7" s="5"/>
      <c r="AC7" s="5"/>
      <c r="AD7" s="5"/>
      <c r="AE7" s="5"/>
      <c r="AF7" s="5"/>
      <c r="AG7" s="5"/>
      <c r="AH7" s="5"/>
      <c r="AI7" s="5"/>
    </row>
    <row r="8" spans="1:38" ht="12.75">
      <c r="A8" s="74">
        <v>1</v>
      </c>
      <c r="B8" s="74">
        <v>1</v>
      </c>
      <c r="C8" s="75">
        <v>1</v>
      </c>
      <c r="D8" s="65">
        <v>112000</v>
      </c>
      <c r="E8" s="26" t="s">
        <v>16</v>
      </c>
      <c r="F8" s="84">
        <v>1040.9999999999995</v>
      </c>
      <c r="G8" s="84">
        <v>841</v>
      </c>
      <c r="H8" s="84">
        <v>200</v>
      </c>
      <c r="I8" s="85">
        <v>209.00000000000017</v>
      </c>
      <c r="J8" s="85">
        <v>831.99999999999955</v>
      </c>
      <c r="K8" s="86">
        <v>146.35380787020759</v>
      </c>
      <c r="L8" s="86">
        <v>228.75016999864002</v>
      </c>
      <c r="M8" s="86">
        <v>58.200442323361656</v>
      </c>
      <c r="N8" s="86">
        <v>113.48827106863605</v>
      </c>
      <c r="O8" s="86">
        <v>157.83582797412393</v>
      </c>
      <c r="P8" s="33"/>
      <c r="Q8"/>
      <c r="R8"/>
      <c r="S8"/>
      <c r="Z8" s="5"/>
      <c r="AA8" s="5"/>
      <c r="AB8" s="5"/>
      <c r="AC8" s="5"/>
      <c r="AD8" s="5"/>
      <c r="AE8" s="5"/>
      <c r="AF8" s="5"/>
      <c r="AG8" s="5"/>
      <c r="AH8" s="5"/>
      <c r="AI8" s="5"/>
    </row>
    <row r="9" spans="1:38" ht="12.75">
      <c r="A9" s="74">
        <v>1</v>
      </c>
      <c r="B9" s="74">
        <v>1</v>
      </c>
      <c r="C9" s="75">
        <v>1</v>
      </c>
      <c r="D9" s="65">
        <v>113000</v>
      </c>
      <c r="E9" s="26" t="s">
        <v>17</v>
      </c>
      <c r="F9" s="84">
        <v>719.00000000000045</v>
      </c>
      <c r="G9" s="84">
        <v>516</v>
      </c>
      <c r="H9" s="84">
        <v>203</v>
      </c>
      <c r="I9" s="85">
        <v>131.99999999999991</v>
      </c>
      <c r="J9" s="85">
        <v>587.00000000000045</v>
      </c>
      <c r="K9" s="86">
        <v>92.497298409921342</v>
      </c>
      <c r="L9" s="86">
        <v>129.21320178294184</v>
      </c>
      <c r="M9" s="86">
        <v>53.706545319858193</v>
      </c>
      <c r="N9" s="86">
        <v>63.783522589997546</v>
      </c>
      <c r="O9" s="86">
        <v>102.91565124392946</v>
      </c>
      <c r="P9" s="33"/>
      <c r="Q9"/>
      <c r="R9"/>
      <c r="S9"/>
      <c r="Z9" s="5"/>
      <c r="AA9" s="5"/>
      <c r="AB9" s="5"/>
      <c r="AC9" s="5"/>
      <c r="AD9" s="5"/>
      <c r="AE9" s="5"/>
      <c r="AF9" s="5"/>
      <c r="AG9" s="5"/>
      <c r="AH9" s="5"/>
      <c r="AI9" s="5"/>
    </row>
    <row r="10" spans="1:38" ht="12.75">
      <c r="A10" s="74">
        <v>1</v>
      </c>
      <c r="B10" s="74">
        <v>1</v>
      </c>
      <c r="C10" s="75">
        <v>1</v>
      </c>
      <c r="D10" s="65">
        <v>513000</v>
      </c>
      <c r="E10" s="26" t="s">
        <v>96</v>
      </c>
      <c r="F10" s="84">
        <v>192</v>
      </c>
      <c r="G10" s="84">
        <v>146</v>
      </c>
      <c r="H10" s="84">
        <v>46</v>
      </c>
      <c r="I10" s="85">
        <v>36</v>
      </c>
      <c r="J10" s="85">
        <v>156</v>
      </c>
      <c r="K10" s="86">
        <v>49.689440993788821</v>
      </c>
      <c r="L10" s="86">
        <v>72.020520915548531</v>
      </c>
      <c r="M10" s="86">
        <v>25.043554006968638</v>
      </c>
      <c r="N10" s="86">
        <v>36.111947035811014</v>
      </c>
      <c r="O10" s="86">
        <v>54.410379826305324</v>
      </c>
      <c r="P10" s="33"/>
      <c r="Q10"/>
      <c r="R10"/>
      <c r="S10"/>
      <c r="Z10" s="5"/>
      <c r="AA10" s="5"/>
      <c r="AB10" s="5"/>
      <c r="AC10" s="5"/>
      <c r="AD10" s="5"/>
      <c r="AE10" s="5"/>
      <c r="AF10" s="5"/>
      <c r="AG10" s="5"/>
      <c r="AH10" s="5"/>
      <c r="AI10" s="5"/>
    </row>
    <row r="11" spans="1:38" ht="12.75">
      <c r="A11" s="74">
        <v>1</v>
      </c>
      <c r="B11" s="74">
        <v>1</v>
      </c>
      <c r="C11" s="75">
        <v>1</v>
      </c>
      <c r="D11" s="65">
        <v>914000</v>
      </c>
      <c r="E11" s="26" t="s">
        <v>135</v>
      </c>
      <c r="F11" s="84">
        <v>412</v>
      </c>
      <c r="G11" s="84">
        <v>325</v>
      </c>
      <c r="H11" s="84">
        <v>87</v>
      </c>
      <c r="I11" s="85">
        <v>83.999999999999986</v>
      </c>
      <c r="J11" s="85">
        <v>328</v>
      </c>
      <c r="K11" s="86">
        <v>147.61205259575078</v>
      </c>
      <c r="L11" s="86">
        <v>226.27584766413702</v>
      </c>
      <c r="M11" s="86">
        <v>64.216120460584591</v>
      </c>
      <c r="N11" s="86">
        <v>117.30205278592373</v>
      </c>
      <c r="O11" s="86">
        <v>158.07228915662648</v>
      </c>
      <c r="P11" s="33"/>
      <c r="Q11"/>
      <c r="R11"/>
      <c r="S11"/>
      <c r="Z11" s="5"/>
      <c r="AA11" s="5"/>
      <c r="AB11" s="5"/>
      <c r="AC11" s="5"/>
      <c r="AD11" s="5"/>
      <c r="AE11" s="5"/>
      <c r="AF11" s="5"/>
      <c r="AG11" s="5"/>
      <c r="AH11" s="5"/>
      <c r="AI11" s="5"/>
    </row>
    <row r="12" spans="1:38" ht="12.75">
      <c r="A12" s="74">
        <v>1</v>
      </c>
      <c r="B12" s="74">
        <v>1</v>
      </c>
      <c r="C12" s="75">
        <v>1</v>
      </c>
      <c r="D12" s="65">
        <v>915000</v>
      </c>
      <c r="E12" s="26" t="s">
        <v>136</v>
      </c>
      <c r="F12" s="84">
        <v>397</v>
      </c>
      <c r="G12" s="84">
        <v>300</v>
      </c>
      <c r="H12" s="84">
        <v>97</v>
      </c>
      <c r="I12" s="85">
        <v>97</v>
      </c>
      <c r="J12" s="85">
        <v>300</v>
      </c>
      <c r="K12" s="86">
        <v>146.37563601504314</v>
      </c>
      <c r="L12" s="86">
        <v>214.37759039588397</v>
      </c>
      <c r="M12" s="86">
        <v>73.887873248019503</v>
      </c>
      <c r="N12" s="86">
        <v>144.13075780089153</v>
      </c>
      <c r="O12" s="86">
        <v>147.11651628089447</v>
      </c>
      <c r="P12" s="33"/>
      <c r="Q12"/>
      <c r="R12"/>
      <c r="S12"/>
      <c r="Z12" s="5"/>
      <c r="AA12" s="5"/>
      <c r="AB12" s="5"/>
      <c r="AC12" s="5"/>
      <c r="AD12" s="5"/>
      <c r="AE12" s="5"/>
      <c r="AF12" s="5"/>
      <c r="AG12" s="5"/>
      <c r="AH12" s="5"/>
      <c r="AI12" s="5"/>
    </row>
    <row r="13" spans="1:38" ht="12.75">
      <c r="A13" s="74">
        <v>1</v>
      </c>
      <c r="B13" s="74">
        <v>1</v>
      </c>
      <c r="C13" s="75">
        <v>1</v>
      </c>
      <c r="D13" s="65">
        <v>916000</v>
      </c>
      <c r="E13" s="26" t="s">
        <v>137</v>
      </c>
      <c r="F13" s="84">
        <v>169</v>
      </c>
      <c r="G13" s="84">
        <v>131</v>
      </c>
      <c r="H13" s="84">
        <v>38</v>
      </c>
      <c r="I13" s="85">
        <v>22</v>
      </c>
      <c r="J13" s="85">
        <v>147</v>
      </c>
      <c r="K13" s="86">
        <v>76.661374461329103</v>
      </c>
      <c r="L13" s="86">
        <v>115.47954866008462</v>
      </c>
      <c r="M13" s="86">
        <v>35.510699934585553</v>
      </c>
      <c r="N13" s="86">
        <v>39.076376554174061</v>
      </c>
      <c r="O13" s="86">
        <v>89.552238805970148</v>
      </c>
      <c r="P13" s="33"/>
      <c r="Q13"/>
      <c r="R13"/>
      <c r="S13"/>
      <c r="Z13" s="5"/>
      <c r="AA13" s="5"/>
      <c r="AB13" s="5"/>
      <c r="AC13" s="5"/>
      <c r="AD13" s="5"/>
      <c r="AE13" s="5"/>
      <c r="AF13" s="5"/>
      <c r="AG13" s="5"/>
      <c r="AH13" s="5"/>
      <c r="AI13" s="5"/>
    </row>
    <row r="14" spans="1:38" ht="12.75">
      <c r="A14" s="74">
        <v>1</v>
      </c>
      <c r="B14" s="74">
        <v>1</v>
      </c>
      <c r="C14" s="75">
        <v>1</v>
      </c>
      <c r="D14" s="65">
        <v>114000</v>
      </c>
      <c r="E14" s="26" t="s">
        <v>18</v>
      </c>
      <c r="F14" s="84">
        <v>451</v>
      </c>
      <c r="G14" s="84">
        <v>356</v>
      </c>
      <c r="H14" s="84">
        <v>95</v>
      </c>
      <c r="I14" s="85">
        <v>59.000000000000014</v>
      </c>
      <c r="J14" s="85">
        <v>392</v>
      </c>
      <c r="K14" s="86">
        <v>141.87297492843436</v>
      </c>
      <c r="L14" s="86">
        <v>215.05376344086022</v>
      </c>
      <c r="M14" s="86">
        <v>62.356416147029869</v>
      </c>
      <c r="N14" s="86">
        <v>72.695909314933473</v>
      </c>
      <c r="O14" s="86">
        <v>165.58949013644235</v>
      </c>
      <c r="P14" s="33"/>
      <c r="Q14"/>
      <c r="R14"/>
      <c r="S14"/>
      <c r="Z14" s="5"/>
      <c r="AA14" s="5"/>
      <c r="AB14" s="5"/>
      <c r="AC14" s="5"/>
      <c r="AD14" s="5"/>
      <c r="AE14" s="5"/>
      <c r="AF14" s="5"/>
      <c r="AG14" s="5"/>
      <c r="AH14" s="5"/>
      <c r="AI14" s="5"/>
    </row>
    <row r="15" spans="1:38" ht="12.75">
      <c r="A15" s="74">
        <v>1</v>
      </c>
      <c r="B15" s="74">
        <v>1</v>
      </c>
      <c r="C15" s="75">
        <v>1</v>
      </c>
      <c r="D15" s="65">
        <v>116000</v>
      </c>
      <c r="E15" s="26" t="s">
        <v>19</v>
      </c>
      <c r="F15" s="84">
        <v>331.00000000000006</v>
      </c>
      <c r="G15" s="84">
        <v>263</v>
      </c>
      <c r="H15" s="84">
        <v>68</v>
      </c>
      <c r="I15" s="85">
        <v>60</v>
      </c>
      <c r="J15" s="85">
        <v>271.00000000000006</v>
      </c>
      <c r="K15" s="86">
        <v>91.307825991007164</v>
      </c>
      <c r="L15" s="86">
        <v>140.52898744322738</v>
      </c>
      <c r="M15" s="86">
        <v>38.777372262773724</v>
      </c>
      <c r="N15" s="86">
        <v>64.738886491152357</v>
      </c>
      <c r="O15" s="86">
        <v>100.43360634473559</v>
      </c>
      <c r="P15" s="33"/>
      <c r="Q15"/>
      <c r="R15"/>
      <c r="S15"/>
      <c r="Z15" s="5"/>
      <c r="AA15" s="5"/>
      <c r="AB15" s="5"/>
      <c r="AC15" s="5"/>
      <c r="AD15" s="5"/>
      <c r="AE15" s="5"/>
      <c r="AF15" s="5"/>
      <c r="AG15" s="5"/>
      <c r="AH15" s="5"/>
      <c r="AI15" s="5"/>
    </row>
    <row r="16" spans="1:38" ht="12.75">
      <c r="A16" s="74">
        <v>1</v>
      </c>
      <c r="B16" s="74">
        <v>1</v>
      </c>
      <c r="C16" s="75">
        <v>1</v>
      </c>
      <c r="D16" s="65">
        <v>117000</v>
      </c>
      <c r="E16" s="26" t="s">
        <v>20</v>
      </c>
      <c r="F16" s="84">
        <v>357.99999999999989</v>
      </c>
      <c r="G16" s="84">
        <v>260</v>
      </c>
      <c r="H16" s="84">
        <v>98</v>
      </c>
      <c r="I16" s="84">
        <v>76.000000000000028</v>
      </c>
      <c r="J16" s="84">
        <v>281.99999999999989</v>
      </c>
      <c r="K16" s="76">
        <v>157.28658670532923</v>
      </c>
      <c r="L16" s="76">
        <v>220.63815342837745</v>
      </c>
      <c r="M16" s="76">
        <v>89.277580395372141</v>
      </c>
      <c r="N16" s="76">
        <v>122.65978050355073</v>
      </c>
      <c r="O16" s="76">
        <v>170.2384545728946</v>
      </c>
      <c r="P16" s="33"/>
      <c r="Q16"/>
      <c r="R16"/>
      <c r="S16"/>
      <c r="Z16" s="5"/>
      <c r="AA16" s="5"/>
      <c r="AB16" s="5"/>
      <c r="AC16" s="5"/>
      <c r="AD16" s="5"/>
      <c r="AE16" s="5"/>
      <c r="AF16" s="5"/>
      <c r="AG16" s="5"/>
      <c r="AH16" s="5"/>
      <c r="AI16" s="5"/>
    </row>
    <row r="17" spans="1:35" ht="12.75">
      <c r="A17" s="74">
        <v>1</v>
      </c>
      <c r="B17" s="74">
        <v>1</v>
      </c>
      <c r="C17" s="75">
        <v>1</v>
      </c>
      <c r="D17" s="65">
        <v>119000</v>
      </c>
      <c r="E17" s="26" t="s">
        <v>21</v>
      </c>
      <c r="F17" s="84">
        <v>284</v>
      </c>
      <c r="G17" s="84">
        <v>205</v>
      </c>
      <c r="H17" s="84">
        <v>79</v>
      </c>
      <c r="I17" s="85">
        <v>41</v>
      </c>
      <c r="J17" s="85">
        <v>243.00000000000003</v>
      </c>
      <c r="K17" s="86">
        <v>101.58821004435542</v>
      </c>
      <c r="L17" s="86">
        <v>143.38672448765476</v>
      </c>
      <c r="M17" s="86">
        <v>57.837323376528296</v>
      </c>
      <c r="N17" s="86">
        <v>55.285868392664511</v>
      </c>
      <c r="O17" s="86">
        <v>118.30574488802338</v>
      </c>
      <c r="P17" s="33"/>
      <c r="Q17"/>
      <c r="R17"/>
      <c r="S17"/>
      <c r="Z17" s="5"/>
      <c r="AA17" s="5"/>
      <c r="AB17" s="5"/>
      <c r="AC17" s="5"/>
      <c r="AD17" s="5"/>
      <c r="AE17" s="5"/>
      <c r="AF17" s="5"/>
      <c r="AG17" s="5"/>
      <c r="AH17" s="5"/>
      <c r="AI17" s="5"/>
    </row>
    <row r="18" spans="1:35" ht="12.75">
      <c r="A18" s="74">
        <v>1</v>
      </c>
      <c r="B18" s="74">
        <v>1</v>
      </c>
      <c r="C18" s="75">
        <v>1</v>
      </c>
      <c r="D18" s="65">
        <v>124000</v>
      </c>
      <c r="E18" s="26" t="s">
        <v>24</v>
      </c>
      <c r="F18" s="84">
        <v>646.00000000000011</v>
      </c>
      <c r="G18" s="84">
        <v>385</v>
      </c>
      <c r="H18" s="84">
        <v>261</v>
      </c>
      <c r="I18" s="85">
        <v>126.00000000000003</v>
      </c>
      <c r="J18" s="85">
        <v>520</v>
      </c>
      <c r="K18" s="86">
        <v>124.98307117843949</v>
      </c>
      <c r="L18" s="86">
        <v>145.02580329227408</v>
      </c>
      <c r="M18" s="86">
        <v>103.81861575178998</v>
      </c>
      <c r="N18" s="86">
        <v>93.987766671639591</v>
      </c>
      <c r="O18" s="86">
        <v>135.83762179671379</v>
      </c>
      <c r="P18" s="33"/>
      <c r="Q18"/>
      <c r="R18"/>
      <c r="S18"/>
      <c r="Z18" s="5"/>
      <c r="AA18" s="5"/>
      <c r="AB18" s="5"/>
      <c r="AC18" s="5"/>
      <c r="AD18" s="5"/>
      <c r="AE18" s="5"/>
      <c r="AF18" s="5"/>
      <c r="AG18" s="5"/>
      <c r="AH18" s="5"/>
      <c r="AI18" s="5"/>
    </row>
    <row r="19" spans="1:35" ht="12.75">
      <c r="A19" s="77"/>
      <c r="B19" s="77"/>
      <c r="C19" s="77"/>
      <c r="D19" s="69"/>
      <c r="E19" s="59" t="s">
        <v>209</v>
      </c>
      <c r="F19" s="60">
        <v>6847</v>
      </c>
      <c r="G19" s="60">
        <v>4966</v>
      </c>
      <c r="H19" s="60">
        <v>1881</v>
      </c>
      <c r="I19" s="60">
        <v>1403</v>
      </c>
      <c r="J19" s="60">
        <v>5444</v>
      </c>
      <c r="K19" s="161">
        <v>121.92407479624416</v>
      </c>
      <c r="L19" s="161">
        <v>171.46724305809724</v>
      </c>
      <c r="M19" s="161">
        <v>69.164328708895752</v>
      </c>
      <c r="N19" s="161">
        <v>96.340701371292795</v>
      </c>
      <c r="O19" s="161">
        <v>130.88111551869216</v>
      </c>
      <c r="P19" s="5"/>
      <c r="Q19" s="5"/>
      <c r="R19" s="5"/>
      <c r="S19" s="5"/>
      <c r="T19" s="5"/>
      <c r="U19" s="5"/>
      <c r="V19" s="5"/>
      <c r="Z19" s="5"/>
      <c r="AA19" s="5"/>
      <c r="AB19" s="5"/>
      <c r="AC19" s="5"/>
      <c r="AD19" s="5"/>
      <c r="AE19" s="5"/>
      <c r="AF19" s="5"/>
      <c r="AG19" s="5"/>
      <c r="AH19" s="5"/>
      <c r="AI19" s="5"/>
    </row>
    <row r="20" spans="1:35" ht="12.75">
      <c r="A20" s="74">
        <v>2</v>
      </c>
      <c r="B20" s="74">
        <v>2</v>
      </c>
      <c r="C20" s="75">
        <v>1</v>
      </c>
      <c r="D20" s="65">
        <v>334002</v>
      </c>
      <c r="E20" s="26" t="s">
        <v>249</v>
      </c>
      <c r="F20" s="84">
        <v>753.99999999999977</v>
      </c>
      <c r="G20" s="84">
        <v>489</v>
      </c>
      <c r="H20" s="84">
        <v>265</v>
      </c>
      <c r="I20" s="84">
        <v>102.99999999999999</v>
      </c>
      <c r="J20" s="84">
        <v>650.99999999999977</v>
      </c>
      <c r="K20" s="76">
        <v>222.87910138929939</v>
      </c>
      <c r="L20" s="76">
        <v>268.7403825016487</v>
      </c>
      <c r="M20" s="76">
        <v>169.50236663681719</v>
      </c>
      <c r="N20" s="76">
        <v>139.66101694915253</v>
      </c>
      <c r="O20" s="76">
        <v>246.078246078246</v>
      </c>
      <c r="Q20"/>
      <c r="R20"/>
      <c r="S20"/>
      <c r="Z20" s="5"/>
      <c r="AA20" s="5"/>
      <c r="AB20" s="5"/>
      <c r="AC20" s="5"/>
      <c r="AD20" s="5"/>
      <c r="AE20" s="5"/>
      <c r="AF20" s="5"/>
      <c r="AG20" s="5"/>
      <c r="AH20" s="5"/>
      <c r="AI20" s="5"/>
    </row>
    <row r="21" spans="1:35" ht="12.75">
      <c r="A21" s="74">
        <v>2</v>
      </c>
      <c r="B21" s="74">
        <v>2</v>
      </c>
      <c r="C21" s="75">
        <v>1</v>
      </c>
      <c r="D21" s="65">
        <v>711000</v>
      </c>
      <c r="E21" s="26" t="s">
        <v>368</v>
      </c>
      <c r="F21" s="84">
        <v>941.00000000000011</v>
      </c>
      <c r="G21" s="84">
        <v>656</v>
      </c>
      <c r="H21" s="84">
        <v>285</v>
      </c>
      <c r="I21" s="84">
        <v>215.00000000000011</v>
      </c>
      <c r="J21" s="84">
        <v>725.99999999999989</v>
      </c>
      <c r="K21" s="76">
        <v>191.91939793192066</v>
      </c>
      <c r="L21" s="76">
        <v>262.66266266266268</v>
      </c>
      <c r="M21" s="76">
        <v>118.47356168939142</v>
      </c>
      <c r="N21" s="76">
        <v>173.13577065550018</v>
      </c>
      <c r="O21" s="76">
        <v>198.29022478354682</v>
      </c>
      <c r="Q21"/>
      <c r="R21"/>
      <c r="S21"/>
      <c r="Z21" s="5"/>
      <c r="AA21" s="5"/>
      <c r="AB21" s="5"/>
      <c r="AC21" s="5"/>
      <c r="AD21" s="5"/>
      <c r="AE21" s="5"/>
      <c r="AF21" s="5"/>
      <c r="AG21" s="5"/>
      <c r="AH21" s="5"/>
      <c r="AI21" s="5"/>
    </row>
    <row r="22" spans="1:35" ht="12.75">
      <c r="A22" s="74">
        <v>2</v>
      </c>
      <c r="B22" s="74">
        <v>2</v>
      </c>
      <c r="C22" s="75">
        <v>1</v>
      </c>
      <c r="D22" s="65">
        <v>314000</v>
      </c>
      <c r="E22" s="26" t="s">
        <v>54</v>
      </c>
      <c r="F22" s="84">
        <v>518.99999999999989</v>
      </c>
      <c r="G22" s="84">
        <v>418</v>
      </c>
      <c r="H22" s="84">
        <v>101</v>
      </c>
      <c r="I22" s="84">
        <v>164.9999999999998</v>
      </c>
      <c r="J22" s="84">
        <v>354.00000000000011</v>
      </c>
      <c r="K22" s="76">
        <v>105.34862478432963</v>
      </c>
      <c r="L22" s="76">
        <v>166.71984684109762</v>
      </c>
      <c r="M22" s="76">
        <v>41.747612945893444</v>
      </c>
      <c r="N22" s="76">
        <v>129.54384862997551</v>
      </c>
      <c r="O22" s="76">
        <v>96.911957950065741</v>
      </c>
      <c r="Q22"/>
      <c r="R22"/>
      <c r="S22"/>
      <c r="Z22" s="5"/>
      <c r="AA22" s="5"/>
      <c r="AB22" s="5"/>
      <c r="AC22" s="5"/>
      <c r="AD22" s="5"/>
      <c r="AE22" s="5"/>
      <c r="AF22" s="5"/>
      <c r="AG22" s="5"/>
      <c r="AH22" s="5"/>
      <c r="AI22" s="5"/>
    </row>
    <row r="23" spans="1:35" ht="12.75">
      <c r="A23" s="74">
        <v>2</v>
      </c>
      <c r="B23" s="74">
        <v>2</v>
      </c>
      <c r="C23" s="75">
        <v>1</v>
      </c>
      <c r="D23" s="65">
        <v>512000</v>
      </c>
      <c r="E23" s="26" t="s">
        <v>95</v>
      </c>
      <c r="F23" s="84">
        <v>141</v>
      </c>
      <c r="G23" s="84">
        <v>115</v>
      </c>
      <c r="H23" s="84">
        <v>26</v>
      </c>
      <c r="I23" s="84">
        <v>37</v>
      </c>
      <c r="J23" s="84">
        <v>104</v>
      </c>
      <c r="K23" s="76">
        <v>90.512260880729229</v>
      </c>
      <c r="L23" s="76">
        <v>142.60912698412699</v>
      </c>
      <c r="M23" s="76">
        <v>34.602076124567475</v>
      </c>
      <c r="N23" s="76">
        <v>93.41075485988388</v>
      </c>
      <c r="O23" s="76">
        <v>89.523973487130917</v>
      </c>
      <c r="P23" s="33"/>
      <c r="Q23"/>
      <c r="R23"/>
      <c r="S23"/>
      <c r="Z23" s="5"/>
      <c r="AA23" s="5"/>
      <c r="AB23" s="5"/>
      <c r="AC23" s="5"/>
      <c r="AD23" s="5"/>
      <c r="AE23" s="5"/>
      <c r="AF23" s="5"/>
      <c r="AG23" s="5"/>
      <c r="AH23" s="5"/>
      <c r="AI23" s="5"/>
    </row>
    <row r="24" spans="1:35" ht="12.75">
      <c r="A24" s="74">
        <v>2</v>
      </c>
      <c r="B24" s="74">
        <v>2</v>
      </c>
      <c r="C24" s="75">
        <v>1</v>
      </c>
      <c r="D24" s="65">
        <v>111000</v>
      </c>
      <c r="E24" s="26" t="s">
        <v>15</v>
      </c>
      <c r="F24" s="84">
        <v>491.00000000000006</v>
      </c>
      <c r="G24" s="84">
        <v>388</v>
      </c>
      <c r="H24" s="84">
        <v>103</v>
      </c>
      <c r="I24" s="84">
        <v>91.999999999999957</v>
      </c>
      <c r="J24" s="84">
        <v>399.00000000000006</v>
      </c>
      <c r="K24" s="76">
        <v>61.940985757357865</v>
      </c>
      <c r="L24" s="76">
        <v>95.992083127164776</v>
      </c>
      <c r="M24" s="76">
        <v>26.512908955185463</v>
      </c>
      <c r="N24" s="76">
        <v>41.871472783542671</v>
      </c>
      <c r="O24" s="76">
        <v>69.637153777684702</v>
      </c>
      <c r="P24" s="33"/>
      <c r="Q24"/>
      <c r="R24"/>
      <c r="S24"/>
      <c r="Z24" s="5"/>
      <c r="AA24" s="5"/>
      <c r="AB24" s="5"/>
      <c r="AC24" s="5"/>
      <c r="AD24" s="5"/>
      <c r="AE24" s="5"/>
      <c r="AF24" s="5"/>
      <c r="AG24" s="5"/>
      <c r="AH24" s="5"/>
      <c r="AI24" s="5"/>
    </row>
    <row r="25" spans="1:35" ht="12.75">
      <c r="A25" s="74">
        <v>2</v>
      </c>
      <c r="B25" s="74">
        <v>2</v>
      </c>
      <c r="C25" s="75">
        <v>1</v>
      </c>
      <c r="D25" s="65">
        <v>315000</v>
      </c>
      <c r="E25" s="26" t="s">
        <v>55</v>
      </c>
      <c r="F25" s="84">
        <v>2969.0000000000009</v>
      </c>
      <c r="G25" s="84">
        <v>2049</v>
      </c>
      <c r="H25" s="84">
        <v>920</v>
      </c>
      <c r="I25" s="85">
        <v>535.00000000000011</v>
      </c>
      <c r="J25" s="85">
        <v>2434.0000000000005</v>
      </c>
      <c r="K25" s="86">
        <v>208.85799907142965</v>
      </c>
      <c r="L25" s="86">
        <v>282.00222959303045</v>
      </c>
      <c r="M25" s="86">
        <v>132.38362472120295</v>
      </c>
      <c r="N25" s="86">
        <v>140.55644589233643</v>
      </c>
      <c r="O25" s="86">
        <v>233.83385691366215</v>
      </c>
      <c r="P25" s="172"/>
      <c r="Q25" s="10"/>
      <c r="R25"/>
      <c r="S25"/>
      <c r="T25" s="5"/>
      <c r="Z25" s="5"/>
      <c r="AA25" s="5"/>
      <c r="AB25" s="5"/>
      <c r="AC25" s="5"/>
      <c r="AD25" s="5"/>
      <c r="AE25" s="5"/>
      <c r="AF25" s="5"/>
      <c r="AG25" s="5"/>
      <c r="AH25" s="5"/>
      <c r="AI25" s="5"/>
    </row>
    <row r="26" spans="1:35" ht="12.75">
      <c r="A26" s="74">
        <v>2</v>
      </c>
      <c r="B26" s="74">
        <v>2</v>
      </c>
      <c r="C26" s="75">
        <v>1</v>
      </c>
      <c r="D26" s="65">
        <v>316000</v>
      </c>
      <c r="E26" s="26" t="s">
        <v>56</v>
      </c>
      <c r="F26" s="84">
        <v>440.00000000000023</v>
      </c>
      <c r="G26" s="84">
        <v>316</v>
      </c>
      <c r="H26" s="84">
        <v>124</v>
      </c>
      <c r="I26" s="84">
        <v>96</v>
      </c>
      <c r="J26" s="84">
        <v>344.00000000000023</v>
      </c>
      <c r="K26" s="76">
        <v>186.7334380172305</v>
      </c>
      <c r="L26" s="76">
        <v>257.01504676697846</v>
      </c>
      <c r="M26" s="76">
        <v>110.04614838480653</v>
      </c>
      <c r="N26" s="76">
        <v>153.67376340643509</v>
      </c>
      <c r="O26" s="76">
        <v>198.6601986601988</v>
      </c>
      <c r="P26" s="33"/>
      <c r="Q26"/>
      <c r="R26"/>
      <c r="S26"/>
      <c r="Z26" s="5"/>
      <c r="AA26" s="5"/>
      <c r="AB26" s="5"/>
      <c r="AC26" s="5"/>
      <c r="AD26" s="5"/>
      <c r="AE26" s="5"/>
      <c r="AF26" s="5"/>
      <c r="AG26" s="5"/>
      <c r="AH26" s="5"/>
      <c r="AI26" s="5"/>
    </row>
    <row r="27" spans="1:35" ht="12.75">
      <c r="A27" s="74">
        <v>2</v>
      </c>
      <c r="B27" s="74">
        <v>3</v>
      </c>
      <c r="C27" s="75">
        <v>1</v>
      </c>
      <c r="D27" s="65">
        <v>515000</v>
      </c>
      <c r="E27" s="26" t="s">
        <v>97</v>
      </c>
      <c r="F27" s="84">
        <v>673</v>
      </c>
      <c r="G27" s="84">
        <v>479</v>
      </c>
      <c r="H27" s="84">
        <v>194</v>
      </c>
      <c r="I27" s="85">
        <v>179.00000000000006</v>
      </c>
      <c r="J27" s="85">
        <v>493.99999999999977</v>
      </c>
      <c r="K27" s="86">
        <v>158.48718914845517</v>
      </c>
      <c r="L27" s="86">
        <v>227.33744660654958</v>
      </c>
      <c r="M27" s="86">
        <v>90.679629802748423</v>
      </c>
      <c r="N27" s="86">
        <v>175.90408805031453</v>
      </c>
      <c r="O27" s="86">
        <v>152.99801783944491</v>
      </c>
      <c r="P27" s="33"/>
      <c r="Q27"/>
      <c r="R27"/>
      <c r="S27"/>
      <c r="Z27" s="5"/>
      <c r="AA27" s="5"/>
      <c r="AB27" s="5"/>
      <c r="AC27" s="5"/>
      <c r="AD27" s="5"/>
      <c r="AE27" s="5"/>
      <c r="AF27" s="5"/>
      <c r="AG27" s="5"/>
      <c r="AH27" s="5"/>
      <c r="AI27" s="5"/>
    </row>
    <row r="28" spans="1:35" ht="12.75">
      <c r="A28" s="74">
        <v>2</v>
      </c>
      <c r="B28" s="74">
        <v>2</v>
      </c>
      <c r="C28" s="75">
        <v>1</v>
      </c>
      <c r="D28" s="65">
        <v>120000</v>
      </c>
      <c r="E28" s="26" t="s">
        <v>22</v>
      </c>
      <c r="F28" s="84">
        <v>50.000000000000007</v>
      </c>
      <c r="G28" s="84">
        <v>35</v>
      </c>
      <c r="H28" s="84">
        <v>15</v>
      </c>
      <c r="I28" s="85">
        <v>11</v>
      </c>
      <c r="J28" s="85">
        <v>39.000000000000007</v>
      </c>
      <c r="K28" s="86">
        <v>31.523863564718496</v>
      </c>
      <c r="L28" s="86">
        <v>43.008110100761854</v>
      </c>
      <c r="M28" s="86">
        <v>19.422504208209244</v>
      </c>
      <c r="N28" s="86">
        <v>26.96078431372549</v>
      </c>
      <c r="O28" s="86">
        <v>33.104150751209581</v>
      </c>
      <c r="P28" s="33"/>
      <c r="Q28"/>
      <c r="R28"/>
      <c r="S28"/>
      <c r="Z28" s="5"/>
      <c r="AA28" s="5"/>
      <c r="AB28" s="5"/>
      <c r="AC28" s="5"/>
      <c r="AD28" s="5"/>
      <c r="AE28" s="5"/>
      <c r="AF28" s="5"/>
      <c r="AG28" s="5"/>
      <c r="AH28" s="5"/>
      <c r="AI28" s="5"/>
    </row>
    <row r="29" spans="1:35" ht="12.75">
      <c r="A29" s="74">
        <v>2</v>
      </c>
      <c r="B29" s="74">
        <v>2</v>
      </c>
      <c r="C29" s="75">
        <v>1</v>
      </c>
      <c r="D29" s="65">
        <v>122000</v>
      </c>
      <c r="E29" s="26" t="s">
        <v>23</v>
      </c>
      <c r="F29" s="84">
        <v>463.99999999999994</v>
      </c>
      <c r="G29" s="84">
        <v>314</v>
      </c>
      <c r="H29" s="84">
        <v>150</v>
      </c>
      <c r="I29" s="85">
        <v>67.999999999999986</v>
      </c>
      <c r="J29" s="85">
        <v>395.99999999999994</v>
      </c>
      <c r="K29" s="86">
        <v>204.37827599876664</v>
      </c>
      <c r="L29" s="86">
        <v>268.76658392536166</v>
      </c>
      <c r="M29" s="86">
        <v>136.11615245009074</v>
      </c>
      <c r="N29" s="86">
        <v>118.28144025047833</v>
      </c>
      <c r="O29" s="86">
        <v>233.57319806535327</v>
      </c>
      <c r="P29" s="33"/>
      <c r="Q29"/>
      <c r="R29"/>
      <c r="S29"/>
      <c r="Z29" s="5"/>
      <c r="AA29" s="5"/>
      <c r="AB29" s="5"/>
      <c r="AC29" s="5"/>
      <c r="AD29" s="5"/>
      <c r="AE29" s="5"/>
      <c r="AF29" s="5"/>
      <c r="AG29" s="5"/>
      <c r="AH29" s="5"/>
      <c r="AI29" s="5"/>
    </row>
    <row r="30" spans="1:35" ht="12.75">
      <c r="A30" s="77"/>
      <c r="B30" s="77"/>
      <c r="C30" s="77"/>
      <c r="D30" s="69"/>
      <c r="E30" s="59" t="s">
        <v>216</v>
      </c>
      <c r="F30" s="60">
        <v>7442.0000000000009</v>
      </c>
      <c r="G30" s="60">
        <v>5259</v>
      </c>
      <c r="H30" s="60">
        <v>2183</v>
      </c>
      <c r="I30" s="60">
        <v>1501</v>
      </c>
      <c r="J30" s="60">
        <v>5941</v>
      </c>
      <c r="K30" s="161">
        <v>157.09768258753101</v>
      </c>
      <c r="L30" s="161">
        <v>216.80160941905908</v>
      </c>
      <c r="M30" s="161">
        <v>94.442473588121786</v>
      </c>
      <c r="N30" s="161">
        <v>122.25317239244816</v>
      </c>
      <c r="O30" s="161">
        <v>169.28819741266312</v>
      </c>
      <c r="P30" s="172"/>
      <c r="Q30" s="10"/>
      <c r="R30" s="10"/>
      <c r="S30"/>
      <c r="T30" s="5"/>
      <c r="Z30" s="5"/>
      <c r="AA30" s="5"/>
      <c r="AB30" s="5"/>
      <c r="AC30" s="5"/>
      <c r="AD30" s="5"/>
      <c r="AE30" s="5"/>
      <c r="AF30" s="5"/>
      <c r="AG30" s="5"/>
      <c r="AH30" s="5"/>
      <c r="AI30" s="5"/>
    </row>
    <row r="31" spans="1:35" ht="12.75">
      <c r="A31" s="74">
        <v>3</v>
      </c>
      <c r="B31" s="74">
        <v>4</v>
      </c>
      <c r="C31" s="75">
        <v>2</v>
      </c>
      <c r="D31" s="65">
        <v>334000</v>
      </c>
      <c r="E31" s="70" t="s">
        <v>257</v>
      </c>
      <c r="F31" s="84">
        <v>169</v>
      </c>
      <c r="G31" s="84">
        <v>109</v>
      </c>
      <c r="H31" s="84">
        <v>60</v>
      </c>
      <c r="I31" s="84">
        <v>30.999999999999989</v>
      </c>
      <c r="J31" s="84">
        <v>138.00000000000003</v>
      </c>
      <c r="K31" s="86">
        <v>184.39716312056737</v>
      </c>
      <c r="L31" s="86">
        <v>227.32012513034408</v>
      </c>
      <c r="M31" s="86">
        <v>137.29977116704805</v>
      </c>
      <c r="N31" s="86">
        <v>131.74670633234163</v>
      </c>
      <c r="O31" s="86">
        <v>202.58367586611865</v>
      </c>
      <c r="P31" s="33"/>
      <c r="Q31"/>
      <c r="R31"/>
      <c r="S31"/>
      <c r="Z31" s="5"/>
      <c r="AA31" s="5"/>
      <c r="AB31" s="5"/>
      <c r="AC31" s="5"/>
      <c r="AD31" s="5"/>
      <c r="AE31" s="5"/>
      <c r="AF31" s="5"/>
      <c r="AG31" s="5"/>
      <c r="AH31" s="5"/>
      <c r="AI31" s="5"/>
    </row>
    <row r="32" spans="1:35" ht="12.75">
      <c r="A32" s="74">
        <v>3</v>
      </c>
      <c r="B32" s="74">
        <v>4</v>
      </c>
      <c r="C32" s="75">
        <v>2</v>
      </c>
      <c r="D32" s="65">
        <v>554000</v>
      </c>
      <c r="E32" s="26" t="s">
        <v>264</v>
      </c>
      <c r="F32" s="84">
        <v>195</v>
      </c>
      <c r="G32" s="84">
        <v>153</v>
      </c>
      <c r="H32" s="84">
        <v>42</v>
      </c>
      <c r="I32" s="85">
        <v>43.000000000000014</v>
      </c>
      <c r="J32" s="85">
        <v>152</v>
      </c>
      <c r="K32" s="76">
        <v>73.922438303195719</v>
      </c>
      <c r="L32" s="76">
        <v>112.67398188379114</v>
      </c>
      <c r="M32" s="76">
        <v>32.8125</v>
      </c>
      <c r="N32" s="76">
        <v>65.668906536346995</v>
      </c>
      <c r="O32" s="76">
        <v>76.64767283545963</v>
      </c>
      <c r="P32" s="33"/>
      <c r="Q32"/>
      <c r="R32"/>
      <c r="S32"/>
      <c r="Z32" s="5"/>
      <c r="AA32" s="5"/>
      <c r="AB32" s="5"/>
      <c r="AC32" s="5"/>
      <c r="AD32" s="5"/>
      <c r="AE32" s="5"/>
      <c r="AF32" s="5"/>
      <c r="AG32" s="5"/>
      <c r="AH32" s="5"/>
      <c r="AI32" s="5"/>
    </row>
    <row r="33" spans="1:35" ht="12.75">
      <c r="A33" s="74">
        <v>3</v>
      </c>
      <c r="B33" s="74">
        <v>4</v>
      </c>
      <c r="C33" s="75">
        <v>2</v>
      </c>
      <c r="D33" s="65">
        <v>558000</v>
      </c>
      <c r="E33" s="26" t="s">
        <v>265</v>
      </c>
      <c r="F33" s="84">
        <v>119.00000000000001</v>
      </c>
      <c r="G33" s="84">
        <v>91</v>
      </c>
      <c r="H33" s="84">
        <v>28</v>
      </c>
      <c r="I33" s="85">
        <v>20</v>
      </c>
      <c r="J33" s="85">
        <v>99.000000000000014</v>
      </c>
      <c r="K33" s="86">
        <v>58.23057349774907</v>
      </c>
      <c r="L33" s="86">
        <v>85.325832161275201</v>
      </c>
      <c r="M33" s="86">
        <v>28.65622761232218</v>
      </c>
      <c r="N33" s="86">
        <v>38.895371450797356</v>
      </c>
      <c r="O33" s="86">
        <v>64.731267163593571</v>
      </c>
      <c r="P33" s="33"/>
      <c r="Q33"/>
      <c r="R33"/>
      <c r="S33"/>
      <c r="Z33" s="5"/>
      <c r="AA33" s="5"/>
      <c r="AB33" s="5"/>
      <c r="AC33" s="5"/>
      <c r="AD33" s="5"/>
      <c r="AE33" s="5"/>
      <c r="AF33" s="5"/>
      <c r="AG33" s="5"/>
      <c r="AH33" s="5"/>
      <c r="AI33" s="5"/>
    </row>
    <row r="34" spans="1:35" ht="12.75">
      <c r="A34" s="74">
        <v>3</v>
      </c>
      <c r="B34" s="74">
        <v>4</v>
      </c>
      <c r="C34" s="75">
        <v>2</v>
      </c>
      <c r="D34" s="65">
        <v>358000</v>
      </c>
      <c r="E34" s="26" t="s">
        <v>258</v>
      </c>
      <c r="F34" s="84">
        <v>503.00000000000011</v>
      </c>
      <c r="G34" s="84">
        <v>328</v>
      </c>
      <c r="H34" s="84">
        <v>175</v>
      </c>
      <c r="I34" s="85">
        <v>95.000000000000014</v>
      </c>
      <c r="J34" s="85">
        <v>408.00000000000011</v>
      </c>
      <c r="K34" s="86">
        <v>210.8395858657837</v>
      </c>
      <c r="L34" s="86">
        <v>261.18808727504381</v>
      </c>
      <c r="M34" s="86">
        <v>154.88096291707231</v>
      </c>
      <c r="N34" s="86">
        <v>155.27950310559007</v>
      </c>
      <c r="O34" s="86">
        <v>230.00169118890585</v>
      </c>
      <c r="P34" s="33"/>
      <c r="Q34"/>
      <c r="R34"/>
      <c r="S34"/>
      <c r="Z34" s="5"/>
      <c r="AA34" s="5"/>
      <c r="AB34" s="5"/>
      <c r="AC34" s="5"/>
      <c r="AD34" s="5"/>
      <c r="AE34" s="5"/>
      <c r="AF34" s="5"/>
      <c r="AG34" s="5"/>
      <c r="AH34" s="5"/>
      <c r="AI34" s="5"/>
    </row>
    <row r="35" spans="1:35" ht="12.75">
      <c r="A35" s="74">
        <v>3</v>
      </c>
      <c r="B35" s="74">
        <v>4</v>
      </c>
      <c r="C35" s="75">
        <v>2</v>
      </c>
      <c r="D35" s="65">
        <v>366000</v>
      </c>
      <c r="E35" s="26" t="s">
        <v>259</v>
      </c>
      <c r="F35" s="84">
        <v>296.00000000000006</v>
      </c>
      <c r="G35" s="84">
        <v>223</v>
      </c>
      <c r="H35" s="84">
        <v>73</v>
      </c>
      <c r="I35" s="85">
        <v>69.000000000000028</v>
      </c>
      <c r="J35" s="85">
        <v>227</v>
      </c>
      <c r="K35" s="86">
        <v>108.25439783491207</v>
      </c>
      <c r="L35" s="86">
        <v>158.09996455157744</v>
      </c>
      <c r="M35" s="86">
        <v>55.144281613536791</v>
      </c>
      <c r="N35" s="86">
        <v>98.78310665712246</v>
      </c>
      <c r="O35" s="86">
        <v>111.50407702131839</v>
      </c>
      <c r="P35" s="33"/>
      <c r="Q35"/>
      <c r="R35"/>
      <c r="S35"/>
      <c r="Z35" s="5"/>
      <c r="AA35" s="5"/>
      <c r="AB35" s="5"/>
      <c r="AC35" s="5"/>
      <c r="AD35" s="5"/>
      <c r="AE35" s="5"/>
      <c r="AF35" s="5"/>
      <c r="AG35" s="5"/>
      <c r="AH35" s="5"/>
      <c r="AI35" s="5"/>
    </row>
    <row r="36" spans="1:35" ht="12.75">
      <c r="A36" s="74">
        <v>3</v>
      </c>
      <c r="B36" s="74">
        <v>4</v>
      </c>
      <c r="C36" s="75">
        <v>2</v>
      </c>
      <c r="D36" s="65">
        <v>754000</v>
      </c>
      <c r="E36" s="26" t="s">
        <v>268</v>
      </c>
      <c r="F36" s="84">
        <v>350.00000000000006</v>
      </c>
      <c r="G36" s="84">
        <v>270</v>
      </c>
      <c r="H36" s="84">
        <v>80</v>
      </c>
      <c r="I36" s="85">
        <v>100.00000000000007</v>
      </c>
      <c r="J36" s="85">
        <v>250</v>
      </c>
      <c r="K36" s="86">
        <v>118.46737070132686</v>
      </c>
      <c r="L36" s="86">
        <v>176.32077319924247</v>
      </c>
      <c r="M36" s="86">
        <v>56.215304616681891</v>
      </c>
      <c r="N36" s="86">
        <v>135.8695652173914</v>
      </c>
      <c r="O36" s="86">
        <v>112.69383339343671</v>
      </c>
      <c r="P36" s="33"/>
      <c r="Q36"/>
      <c r="R36"/>
      <c r="S36"/>
      <c r="Z36" s="5"/>
      <c r="AA36" s="5"/>
      <c r="AB36" s="5"/>
      <c r="AC36" s="5"/>
      <c r="AD36" s="5"/>
      <c r="AE36" s="5"/>
      <c r="AF36" s="5"/>
      <c r="AG36" s="5"/>
      <c r="AH36" s="5"/>
      <c r="AI36" s="5"/>
    </row>
    <row r="37" spans="1:35" ht="12.75">
      <c r="A37" s="74">
        <v>3</v>
      </c>
      <c r="B37" s="74">
        <v>3</v>
      </c>
      <c r="C37" s="75">
        <v>2</v>
      </c>
      <c r="D37" s="65">
        <v>370000</v>
      </c>
      <c r="E37" s="26" t="s">
        <v>260</v>
      </c>
      <c r="F37" s="84">
        <v>281.00000000000011</v>
      </c>
      <c r="G37" s="84">
        <v>212</v>
      </c>
      <c r="H37" s="84">
        <v>69</v>
      </c>
      <c r="I37" s="85">
        <v>36.000000000000021</v>
      </c>
      <c r="J37" s="85">
        <v>245.00000000000006</v>
      </c>
      <c r="K37" s="86">
        <v>196.55847789591499</v>
      </c>
      <c r="L37" s="86">
        <v>285.137861466039</v>
      </c>
      <c r="M37" s="86">
        <v>100.56843025797988</v>
      </c>
      <c r="N37" s="86">
        <v>102.8865390111461</v>
      </c>
      <c r="O37" s="86">
        <v>226.91488376400858</v>
      </c>
      <c r="P37" s="33"/>
      <c r="Q37"/>
      <c r="R37"/>
      <c r="S37"/>
      <c r="Z37" s="5"/>
      <c r="AA37" s="5"/>
      <c r="AB37" s="5"/>
      <c r="AC37" s="5"/>
      <c r="AD37" s="5"/>
      <c r="AE37" s="5"/>
      <c r="AF37" s="5"/>
      <c r="AG37" s="5"/>
      <c r="AH37" s="5"/>
      <c r="AI37" s="5"/>
    </row>
    <row r="38" spans="1:35" ht="12.75">
      <c r="A38" s="74">
        <v>3</v>
      </c>
      <c r="B38" s="74">
        <v>4</v>
      </c>
      <c r="C38" s="75">
        <v>2</v>
      </c>
      <c r="D38" s="65">
        <v>758000</v>
      </c>
      <c r="E38" s="26" t="s">
        <v>270</v>
      </c>
      <c r="F38" s="84">
        <v>68</v>
      </c>
      <c r="G38" s="84">
        <v>50</v>
      </c>
      <c r="H38" s="84">
        <v>18</v>
      </c>
      <c r="I38" s="85">
        <v>17</v>
      </c>
      <c r="J38" s="85">
        <v>51</v>
      </c>
      <c r="K38" s="86">
        <v>47.695868696079117</v>
      </c>
      <c r="L38" s="86">
        <v>67.567567567567565</v>
      </c>
      <c r="M38" s="86">
        <v>26.250546886393469</v>
      </c>
      <c r="N38" s="86">
        <v>48.049745618993775</v>
      </c>
      <c r="O38" s="86">
        <v>47.579065211307018</v>
      </c>
      <c r="P38" s="33"/>
      <c r="Q38"/>
      <c r="R38"/>
      <c r="S38"/>
      <c r="Z38" s="5"/>
      <c r="AA38" s="5"/>
      <c r="AB38" s="5"/>
      <c r="AC38" s="5"/>
      <c r="AD38" s="5"/>
      <c r="AE38" s="5"/>
      <c r="AF38" s="5"/>
      <c r="AG38" s="5"/>
      <c r="AH38" s="5"/>
      <c r="AI38" s="5"/>
    </row>
    <row r="39" spans="1:35" ht="12.75">
      <c r="A39" s="74">
        <v>3</v>
      </c>
      <c r="B39" s="74">
        <v>4</v>
      </c>
      <c r="C39" s="75">
        <v>2</v>
      </c>
      <c r="D39" s="65">
        <v>958000</v>
      </c>
      <c r="E39" s="26" t="s">
        <v>275</v>
      </c>
      <c r="F39" s="84">
        <v>151</v>
      </c>
      <c r="G39" s="84">
        <v>123</v>
      </c>
      <c r="H39" s="84">
        <v>28</v>
      </c>
      <c r="I39" s="85">
        <v>28.999999999999993</v>
      </c>
      <c r="J39" s="85">
        <v>122.00000000000003</v>
      </c>
      <c r="K39" s="86">
        <v>80.076364214880414</v>
      </c>
      <c r="L39" s="86">
        <v>125.44620091789903</v>
      </c>
      <c r="M39" s="86">
        <v>30.932390631904553</v>
      </c>
      <c r="N39" s="86">
        <v>64.775519320973856</v>
      </c>
      <c r="O39" s="86">
        <v>84.840055632823379</v>
      </c>
      <c r="P39" s="33"/>
      <c r="Q39"/>
      <c r="R39"/>
      <c r="S39"/>
      <c r="Z39" s="5"/>
      <c r="AA39" s="5"/>
      <c r="AB39" s="5"/>
      <c r="AC39" s="5"/>
      <c r="AD39" s="5"/>
      <c r="AE39" s="5"/>
      <c r="AF39" s="5"/>
      <c r="AG39" s="5"/>
      <c r="AH39" s="5"/>
      <c r="AI39" s="5"/>
    </row>
    <row r="40" spans="1:35" ht="12.75">
      <c r="A40" s="74">
        <v>3</v>
      </c>
      <c r="B40" s="74">
        <v>4</v>
      </c>
      <c r="C40" s="75">
        <v>2</v>
      </c>
      <c r="D40" s="65">
        <v>762000</v>
      </c>
      <c r="E40" s="26" t="s">
        <v>271</v>
      </c>
      <c r="F40" s="84">
        <v>299.00000000000006</v>
      </c>
      <c r="G40" s="84">
        <v>206</v>
      </c>
      <c r="H40" s="84">
        <v>93</v>
      </c>
      <c r="I40" s="85">
        <v>65.000000000000057</v>
      </c>
      <c r="J40" s="85">
        <v>234</v>
      </c>
      <c r="K40" s="86">
        <v>147.40682311181229</v>
      </c>
      <c r="L40" s="86">
        <v>195.92923720753282</v>
      </c>
      <c r="M40" s="86">
        <v>95.189355168884347</v>
      </c>
      <c r="N40" s="86">
        <v>132.73432713906485</v>
      </c>
      <c r="O40" s="86">
        <v>152.07642815363619</v>
      </c>
      <c r="P40" s="33"/>
      <c r="Q40"/>
      <c r="R40"/>
      <c r="S40"/>
      <c r="Z40" s="5"/>
      <c r="AA40" s="5"/>
      <c r="AB40" s="5"/>
      <c r="AC40" s="5"/>
      <c r="AD40" s="5"/>
      <c r="AE40" s="5"/>
      <c r="AF40" s="5"/>
      <c r="AG40" s="5"/>
      <c r="AH40" s="5"/>
      <c r="AI40" s="5"/>
    </row>
    <row r="41" spans="1:35" ht="12.75">
      <c r="A41" s="74">
        <v>3</v>
      </c>
      <c r="B41" s="74">
        <v>4</v>
      </c>
      <c r="C41" s="75">
        <v>2</v>
      </c>
      <c r="D41" s="65">
        <v>154000</v>
      </c>
      <c r="E41" s="26" t="s">
        <v>252</v>
      </c>
      <c r="F41" s="84">
        <v>388</v>
      </c>
      <c r="G41" s="84">
        <v>288</v>
      </c>
      <c r="H41" s="84">
        <v>100</v>
      </c>
      <c r="I41" s="85">
        <v>95.000000000000043</v>
      </c>
      <c r="J41" s="85">
        <v>293</v>
      </c>
      <c r="K41" s="86">
        <v>206.8891969713128</v>
      </c>
      <c r="L41" s="86">
        <v>295.74861367837337</v>
      </c>
      <c r="M41" s="86">
        <v>110.91393078970718</v>
      </c>
      <c r="N41" s="86">
        <v>199.49601007979851</v>
      </c>
      <c r="O41" s="86">
        <v>209.40537449971413</v>
      </c>
      <c r="P41" s="33"/>
      <c r="Q41"/>
      <c r="R41"/>
      <c r="S41"/>
      <c r="Z41" s="5"/>
      <c r="AA41" s="5"/>
      <c r="AB41" s="5"/>
      <c r="AC41" s="5"/>
      <c r="AD41" s="5"/>
      <c r="AE41" s="5"/>
      <c r="AF41" s="5"/>
      <c r="AG41" s="5"/>
      <c r="AH41" s="5"/>
      <c r="AI41" s="5"/>
    </row>
    <row r="42" spans="1:35" ht="12.75">
      <c r="A42" s="74">
        <v>3</v>
      </c>
      <c r="B42" s="74">
        <v>4</v>
      </c>
      <c r="C42" s="75">
        <v>2</v>
      </c>
      <c r="D42" s="65">
        <v>766000</v>
      </c>
      <c r="E42" s="26" t="s">
        <v>272</v>
      </c>
      <c r="F42" s="84">
        <v>143.00000000000003</v>
      </c>
      <c r="G42" s="84">
        <v>102</v>
      </c>
      <c r="H42" s="84">
        <v>41</v>
      </c>
      <c r="I42" s="85">
        <v>40</v>
      </c>
      <c r="J42" s="85">
        <v>103.00000000000003</v>
      </c>
      <c r="K42" s="86">
        <v>65.392354124748508</v>
      </c>
      <c r="L42" s="86">
        <v>89.497236114767034</v>
      </c>
      <c r="M42" s="86">
        <v>39.155763537388978</v>
      </c>
      <c r="N42" s="86">
        <v>71.339397182093819</v>
      </c>
      <c r="O42" s="86">
        <v>63.341737900498138</v>
      </c>
      <c r="P42" s="33"/>
      <c r="Q42"/>
      <c r="R42"/>
      <c r="S42"/>
      <c r="Z42" s="5"/>
      <c r="AA42" s="5"/>
      <c r="AB42" s="5"/>
      <c r="AC42" s="5"/>
      <c r="AD42" s="5"/>
      <c r="AE42" s="5"/>
      <c r="AF42" s="5"/>
      <c r="AG42" s="5"/>
      <c r="AH42" s="5"/>
      <c r="AI42" s="5"/>
    </row>
    <row r="43" spans="1:35" ht="12.75">
      <c r="A43" s="74">
        <v>3</v>
      </c>
      <c r="B43" s="74">
        <v>4</v>
      </c>
      <c r="C43" s="75">
        <v>2</v>
      </c>
      <c r="D43" s="65">
        <v>962000</v>
      </c>
      <c r="E43" s="26" t="s">
        <v>276</v>
      </c>
      <c r="F43" s="84">
        <v>19</v>
      </c>
      <c r="G43" s="84">
        <v>15</v>
      </c>
      <c r="H43" s="84">
        <v>4</v>
      </c>
      <c r="I43" s="85">
        <v>7</v>
      </c>
      <c r="J43" s="85">
        <v>12</v>
      </c>
      <c r="K43" s="86">
        <v>12.949836423118866</v>
      </c>
      <c r="L43" s="86">
        <v>19.607843137254903</v>
      </c>
      <c r="M43" s="86">
        <v>5.6963827969239533</v>
      </c>
      <c r="N43" s="86">
        <v>18.796992481203006</v>
      </c>
      <c r="O43" s="86">
        <v>10.960906101571064</v>
      </c>
      <c r="P43" s="33"/>
      <c r="Q43"/>
      <c r="R43"/>
      <c r="S43"/>
      <c r="Z43" s="5"/>
      <c r="AA43" s="5"/>
      <c r="AB43" s="5"/>
      <c r="AC43" s="5"/>
      <c r="AD43" s="5"/>
      <c r="AE43" s="5"/>
      <c r="AF43" s="5"/>
      <c r="AG43" s="5"/>
      <c r="AH43" s="5"/>
      <c r="AI43" s="5"/>
    </row>
    <row r="44" spans="1:35" ht="12.75">
      <c r="A44" s="74">
        <v>3</v>
      </c>
      <c r="B44" s="74">
        <v>4</v>
      </c>
      <c r="C44" s="75">
        <v>2</v>
      </c>
      <c r="D44" s="65">
        <v>770000</v>
      </c>
      <c r="E44" s="26" t="s">
        <v>273</v>
      </c>
      <c r="F44" s="84">
        <v>135.00000000000006</v>
      </c>
      <c r="G44" s="84">
        <v>107</v>
      </c>
      <c r="H44" s="84">
        <v>28</v>
      </c>
      <c r="I44" s="85">
        <v>30.000000000000007</v>
      </c>
      <c r="J44" s="85">
        <v>105.00000000000003</v>
      </c>
      <c r="K44" s="86">
        <v>61.717107067751691</v>
      </c>
      <c r="L44" s="86">
        <v>95.433464145558332</v>
      </c>
      <c r="M44" s="86">
        <v>26.261489401613208</v>
      </c>
      <c r="N44" s="86">
        <v>54.674685620557696</v>
      </c>
      <c r="O44" s="86">
        <v>64.075181546347736</v>
      </c>
      <c r="P44" s="33"/>
      <c r="Q44"/>
      <c r="R44"/>
      <c r="S44"/>
      <c r="Z44" s="5"/>
      <c r="AA44" s="5"/>
      <c r="AB44" s="5"/>
      <c r="AC44" s="5"/>
      <c r="AD44" s="5"/>
      <c r="AE44" s="5"/>
      <c r="AF44" s="5"/>
      <c r="AG44" s="5"/>
      <c r="AH44" s="5"/>
      <c r="AI44" s="5"/>
    </row>
    <row r="45" spans="1:35" ht="12.75">
      <c r="A45" s="74">
        <v>3</v>
      </c>
      <c r="B45" s="74">
        <v>4</v>
      </c>
      <c r="C45" s="75">
        <v>2</v>
      </c>
      <c r="D45" s="65">
        <v>162000</v>
      </c>
      <c r="E45" s="26" t="s">
        <v>253</v>
      </c>
      <c r="F45" s="84">
        <v>95</v>
      </c>
      <c r="G45" s="84">
        <v>73</v>
      </c>
      <c r="H45" s="84">
        <v>22</v>
      </c>
      <c r="I45" s="85">
        <v>9</v>
      </c>
      <c r="J45" s="85">
        <v>86</v>
      </c>
      <c r="K45" s="86">
        <v>98.568167669641014</v>
      </c>
      <c r="L45" s="86">
        <v>145.67950508880463</v>
      </c>
      <c r="M45" s="86">
        <v>47.547006699805493</v>
      </c>
      <c r="N45" s="86">
        <v>33.136966126656844</v>
      </c>
      <c r="O45" s="86">
        <v>124.24154868535105</v>
      </c>
      <c r="P45" s="33"/>
      <c r="Q45"/>
      <c r="R45"/>
      <c r="S45"/>
      <c r="Z45" s="5"/>
      <c r="AA45" s="5"/>
      <c r="AB45" s="5"/>
      <c r="AC45" s="5"/>
      <c r="AD45" s="5"/>
      <c r="AE45" s="5"/>
      <c r="AF45" s="5"/>
      <c r="AG45" s="5"/>
      <c r="AH45" s="5"/>
      <c r="AI45" s="5"/>
    </row>
    <row r="46" spans="1:35" ht="12.75">
      <c r="A46" s="74">
        <v>3</v>
      </c>
      <c r="B46" s="74">
        <v>4</v>
      </c>
      <c r="C46" s="75">
        <v>2</v>
      </c>
      <c r="D46" s="65">
        <v>374000</v>
      </c>
      <c r="E46" s="26" t="s">
        <v>261</v>
      </c>
      <c r="F46" s="84">
        <v>353.00000000000011</v>
      </c>
      <c r="G46" s="84">
        <v>244</v>
      </c>
      <c r="H46" s="84">
        <v>109</v>
      </c>
      <c r="I46" s="85">
        <v>71.000000000000028</v>
      </c>
      <c r="J46" s="85">
        <v>282.00000000000006</v>
      </c>
      <c r="K46" s="86">
        <v>153.79253256654908</v>
      </c>
      <c r="L46" s="86">
        <v>208.35112287592861</v>
      </c>
      <c r="M46" s="86">
        <v>96.957836683864087</v>
      </c>
      <c r="N46" s="86">
        <v>121.49212867898704</v>
      </c>
      <c r="O46" s="86">
        <v>164.82553042258465</v>
      </c>
      <c r="P46" s="33"/>
      <c r="Q46"/>
      <c r="R46"/>
      <c r="S46"/>
      <c r="Z46" s="5"/>
      <c r="AA46" s="5"/>
      <c r="AB46" s="5"/>
      <c r="AC46" s="5"/>
      <c r="AD46" s="5"/>
      <c r="AE46" s="5"/>
      <c r="AF46" s="5"/>
      <c r="AG46" s="5"/>
      <c r="AH46" s="5"/>
      <c r="AI46" s="5"/>
    </row>
    <row r="47" spans="1:35" ht="12.75">
      <c r="A47" s="74">
        <v>3</v>
      </c>
      <c r="B47" s="74">
        <v>4</v>
      </c>
      <c r="C47" s="75">
        <v>2</v>
      </c>
      <c r="D47" s="65">
        <v>966000</v>
      </c>
      <c r="E47" s="26" t="s">
        <v>277</v>
      </c>
      <c r="F47" s="84">
        <v>190.99999999999994</v>
      </c>
      <c r="G47" s="84">
        <v>155</v>
      </c>
      <c r="H47" s="84">
        <v>36</v>
      </c>
      <c r="I47" s="85">
        <v>78.999999999999972</v>
      </c>
      <c r="J47" s="85">
        <v>111.99999999999997</v>
      </c>
      <c r="K47" s="86">
        <v>98.321836713682657</v>
      </c>
      <c r="L47" s="86">
        <v>151.54477903793509</v>
      </c>
      <c r="M47" s="86">
        <v>39.138943248532286</v>
      </c>
      <c r="N47" s="86">
        <v>161.2903225806451</v>
      </c>
      <c r="O47" s="86">
        <v>77.092511013215841</v>
      </c>
      <c r="P47" s="33"/>
      <c r="Q47"/>
      <c r="R47"/>
      <c r="S47"/>
      <c r="Z47" s="5"/>
      <c r="AA47" s="5"/>
      <c r="AB47" s="5"/>
      <c r="AC47" s="5"/>
      <c r="AD47" s="5"/>
      <c r="AE47" s="5"/>
      <c r="AF47" s="5"/>
      <c r="AG47" s="5"/>
      <c r="AH47" s="5"/>
      <c r="AI47" s="5"/>
    </row>
    <row r="48" spans="1:35" ht="12.75">
      <c r="A48" s="74">
        <v>3</v>
      </c>
      <c r="B48" s="74">
        <v>4</v>
      </c>
      <c r="C48" s="75">
        <v>2</v>
      </c>
      <c r="D48" s="65">
        <v>774000</v>
      </c>
      <c r="E48" s="26" t="s">
        <v>274</v>
      </c>
      <c r="F48" s="84">
        <v>215.99999999999994</v>
      </c>
      <c r="G48" s="84">
        <v>156</v>
      </c>
      <c r="H48" s="84">
        <v>60</v>
      </c>
      <c r="I48" s="85">
        <v>28.999999999999989</v>
      </c>
      <c r="J48" s="85">
        <v>186.99999999999994</v>
      </c>
      <c r="K48" s="86">
        <v>87.969373625478511</v>
      </c>
      <c r="L48" s="86">
        <v>122.62222920924383</v>
      </c>
      <c r="M48" s="86">
        <v>50.709939148073019</v>
      </c>
      <c r="N48" s="86">
        <v>46.385156749840036</v>
      </c>
      <c r="O48" s="86">
        <v>102.17462572396457</v>
      </c>
      <c r="P48" s="33"/>
      <c r="Q48"/>
      <c r="R48"/>
      <c r="S48"/>
      <c r="Z48" s="5"/>
      <c r="AA48" s="5"/>
      <c r="AB48" s="5"/>
      <c r="AC48" s="5"/>
      <c r="AD48" s="5"/>
      <c r="AE48" s="5"/>
      <c r="AF48" s="5"/>
      <c r="AG48" s="5"/>
      <c r="AH48" s="5"/>
      <c r="AI48" s="5"/>
    </row>
    <row r="49" spans="1:35" ht="12.75">
      <c r="A49" s="74">
        <v>3</v>
      </c>
      <c r="B49" s="74">
        <v>4</v>
      </c>
      <c r="C49" s="75">
        <v>2</v>
      </c>
      <c r="D49" s="65">
        <v>378000</v>
      </c>
      <c r="E49" s="26" t="s">
        <v>262</v>
      </c>
      <c r="F49" s="84">
        <v>39</v>
      </c>
      <c r="G49" s="84">
        <v>26</v>
      </c>
      <c r="H49" s="84">
        <v>13</v>
      </c>
      <c r="I49" s="85">
        <v>9.0000000000000018</v>
      </c>
      <c r="J49" s="85">
        <v>30</v>
      </c>
      <c r="K49" s="86">
        <v>50.064184852374844</v>
      </c>
      <c r="L49" s="86">
        <v>65.474691513472678</v>
      </c>
      <c r="M49" s="86">
        <v>34.040324692327836</v>
      </c>
      <c r="N49" s="86">
        <v>43.774319066147868</v>
      </c>
      <c r="O49" s="86">
        <v>52.319497732821766</v>
      </c>
      <c r="P49" s="33"/>
      <c r="Q49"/>
      <c r="R49"/>
      <c r="S49"/>
      <c r="Z49" s="5"/>
      <c r="AA49" s="5"/>
      <c r="AB49" s="5"/>
      <c r="AC49" s="5"/>
      <c r="AD49" s="5"/>
      <c r="AE49" s="5"/>
      <c r="AF49" s="5"/>
      <c r="AG49" s="5"/>
      <c r="AH49" s="5"/>
      <c r="AI49" s="5"/>
    </row>
    <row r="50" spans="1:35" ht="12.75">
      <c r="A50" s="74">
        <v>3</v>
      </c>
      <c r="B50" s="74">
        <v>4</v>
      </c>
      <c r="C50" s="75">
        <v>2</v>
      </c>
      <c r="D50" s="65">
        <v>382000</v>
      </c>
      <c r="E50" s="26" t="s">
        <v>263</v>
      </c>
      <c r="F50" s="84">
        <v>136</v>
      </c>
      <c r="G50" s="84">
        <v>105</v>
      </c>
      <c r="H50" s="84">
        <v>31</v>
      </c>
      <c r="I50" s="85">
        <v>26.999999999999996</v>
      </c>
      <c r="J50" s="85">
        <v>109</v>
      </c>
      <c r="K50" s="86">
        <v>62.436874483518501</v>
      </c>
      <c r="L50" s="86">
        <v>93.800250134000365</v>
      </c>
      <c r="M50" s="86">
        <v>29.27842840952021</v>
      </c>
      <c r="N50" s="86">
        <v>48.145506419400853</v>
      </c>
      <c r="O50" s="86">
        <v>67.39211079510325</v>
      </c>
      <c r="P50" s="33"/>
      <c r="Q50"/>
      <c r="R50"/>
      <c r="S50"/>
      <c r="Z50" s="5"/>
      <c r="AA50" s="5"/>
      <c r="AB50" s="5"/>
      <c r="AC50" s="5"/>
      <c r="AD50" s="5"/>
      <c r="AE50" s="5"/>
      <c r="AF50" s="5"/>
      <c r="AG50" s="5"/>
      <c r="AH50" s="5"/>
      <c r="AI50" s="5"/>
    </row>
    <row r="51" spans="1:35" ht="12.75">
      <c r="A51" s="74">
        <v>3</v>
      </c>
      <c r="B51" s="74">
        <v>4</v>
      </c>
      <c r="C51" s="75">
        <v>2</v>
      </c>
      <c r="D51" s="65">
        <v>970000</v>
      </c>
      <c r="E51" s="26" t="s">
        <v>278</v>
      </c>
      <c r="F51" s="84">
        <v>408.00000000000011</v>
      </c>
      <c r="G51" s="84">
        <v>309</v>
      </c>
      <c r="H51" s="84">
        <v>99</v>
      </c>
      <c r="I51" s="85">
        <v>102.00000000000006</v>
      </c>
      <c r="J51" s="85">
        <v>306</v>
      </c>
      <c r="K51" s="86">
        <v>167.95652889840284</v>
      </c>
      <c r="L51" s="86">
        <v>242.50510123999373</v>
      </c>
      <c r="M51" s="86">
        <v>85.714285714285722</v>
      </c>
      <c r="N51" s="86">
        <v>163.01742048905234</v>
      </c>
      <c r="O51" s="86">
        <v>169.67008594399778</v>
      </c>
      <c r="P51" s="33"/>
      <c r="Q51"/>
      <c r="R51"/>
      <c r="S51"/>
      <c r="Z51" s="5"/>
      <c r="AA51" s="5"/>
      <c r="AB51" s="5"/>
      <c r="AC51" s="5"/>
      <c r="AD51" s="5"/>
      <c r="AE51" s="5"/>
      <c r="AF51" s="5"/>
      <c r="AG51" s="5"/>
      <c r="AH51" s="5"/>
      <c r="AI51" s="5"/>
    </row>
    <row r="52" spans="1:35" ht="12.75">
      <c r="A52" s="74">
        <v>3</v>
      </c>
      <c r="B52" s="74">
        <v>4</v>
      </c>
      <c r="C52" s="75">
        <v>2</v>
      </c>
      <c r="D52" s="65">
        <v>974000</v>
      </c>
      <c r="E52" s="26" t="s">
        <v>279</v>
      </c>
      <c r="F52" s="87">
        <v>328</v>
      </c>
      <c r="G52" s="84">
        <v>256</v>
      </c>
      <c r="H52" s="84">
        <v>72</v>
      </c>
      <c r="I52" s="85">
        <v>97.999999999999929</v>
      </c>
      <c r="J52" s="85">
        <v>230.00000000000006</v>
      </c>
      <c r="K52" s="86">
        <v>138.01809383547234</v>
      </c>
      <c r="L52" s="86">
        <v>206.01963624657975</v>
      </c>
      <c r="M52" s="86">
        <v>63.497662933239262</v>
      </c>
      <c r="N52" s="86">
        <v>162.17110706602668</v>
      </c>
      <c r="O52" s="86">
        <v>129.78219162622733</v>
      </c>
      <c r="P52" s="33"/>
      <c r="Q52"/>
      <c r="R52"/>
      <c r="S52"/>
      <c r="Z52" s="5"/>
      <c r="AA52" s="5"/>
      <c r="AB52" s="5"/>
      <c r="AC52" s="5"/>
      <c r="AD52" s="5"/>
      <c r="AE52" s="5"/>
      <c r="AF52" s="5"/>
      <c r="AG52" s="5"/>
      <c r="AH52" s="5"/>
      <c r="AI52" s="5"/>
    </row>
    <row r="53" spans="1:35" ht="12.75">
      <c r="A53" s="74">
        <v>3</v>
      </c>
      <c r="B53" s="74">
        <v>4</v>
      </c>
      <c r="C53" s="75">
        <v>2</v>
      </c>
      <c r="D53" s="65">
        <v>566000</v>
      </c>
      <c r="E53" s="26" t="s">
        <v>266</v>
      </c>
      <c r="F53" s="84">
        <v>69</v>
      </c>
      <c r="G53" s="84">
        <v>46</v>
      </c>
      <c r="H53" s="84">
        <v>23</v>
      </c>
      <c r="I53" s="85">
        <v>5</v>
      </c>
      <c r="J53" s="85">
        <v>64</v>
      </c>
      <c r="K53" s="86">
        <v>17.886768975528827</v>
      </c>
      <c r="L53" s="86">
        <v>22.870780092477503</v>
      </c>
      <c r="M53" s="86">
        <v>12.457347126685805</v>
      </c>
      <c r="N53" s="86">
        <v>5.3095465647233722</v>
      </c>
      <c r="O53" s="86">
        <v>21.948626496107547</v>
      </c>
      <c r="P53" s="33"/>
      <c r="Q53"/>
      <c r="R53"/>
      <c r="S53"/>
      <c r="Z53" s="5"/>
      <c r="AA53" s="5"/>
      <c r="AB53" s="5"/>
      <c r="AC53" s="5"/>
      <c r="AD53" s="5"/>
      <c r="AE53" s="5"/>
      <c r="AF53" s="5"/>
      <c r="AG53" s="5"/>
      <c r="AH53" s="5"/>
      <c r="AI53" s="5"/>
    </row>
    <row r="54" spans="1:35" ht="12.75">
      <c r="A54" s="74">
        <v>3</v>
      </c>
      <c r="B54" s="74">
        <v>3</v>
      </c>
      <c r="C54" s="75">
        <v>2</v>
      </c>
      <c r="D54" s="65">
        <v>978000</v>
      </c>
      <c r="E54" s="40" t="s">
        <v>280</v>
      </c>
      <c r="F54" s="84">
        <v>294</v>
      </c>
      <c r="G54" s="84">
        <v>220</v>
      </c>
      <c r="H54" s="84">
        <v>74</v>
      </c>
      <c r="I54" s="85">
        <v>107.99999999999999</v>
      </c>
      <c r="J54" s="85">
        <v>186</v>
      </c>
      <c r="K54" s="86">
        <v>377.21324095458044</v>
      </c>
      <c r="L54" s="86">
        <v>546.71968190854864</v>
      </c>
      <c r="M54" s="86">
        <v>196.28647214854112</v>
      </c>
      <c r="N54" s="86">
        <v>539.19121318022951</v>
      </c>
      <c r="O54" s="86">
        <v>321.18805042307025</v>
      </c>
      <c r="P54" s="33"/>
      <c r="Q54"/>
      <c r="R54"/>
      <c r="S54"/>
      <c r="Z54" s="5"/>
      <c r="AA54" s="5"/>
      <c r="AB54" s="5"/>
      <c r="AC54" s="5"/>
      <c r="AD54" s="5"/>
      <c r="AE54" s="5"/>
      <c r="AF54" s="5"/>
      <c r="AG54" s="5"/>
      <c r="AH54" s="5"/>
      <c r="AI54" s="5"/>
    </row>
    <row r="55" spans="1:35" ht="12.75">
      <c r="A55" s="74">
        <v>3</v>
      </c>
      <c r="B55" s="74">
        <v>4</v>
      </c>
      <c r="C55" s="75">
        <v>2</v>
      </c>
      <c r="D55" s="65">
        <v>166000</v>
      </c>
      <c r="E55" s="26" t="s">
        <v>254</v>
      </c>
      <c r="F55" s="84">
        <v>189</v>
      </c>
      <c r="G55" s="84">
        <v>157</v>
      </c>
      <c r="H55" s="84">
        <v>32</v>
      </c>
      <c r="I55" s="85">
        <v>35.000000000000007</v>
      </c>
      <c r="J55" s="85">
        <v>153.99999999999997</v>
      </c>
      <c r="K55" s="86">
        <v>149.39530471899454</v>
      </c>
      <c r="L55" s="86">
        <v>242.13448488587289</v>
      </c>
      <c r="M55" s="86">
        <v>51.889087076374253</v>
      </c>
      <c r="N55" s="86">
        <v>110.68943706514867</v>
      </c>
      <c r="O55" s="86">
        <v>162.29318157867002</v>
      </c>
      <c r="P55" s="33"/>
      <c r="Q55"/>
      <c r="R55"/>
      <c r="S55"/>
      <c r="Z55" s="5"/>
      <c r="AA55" s="5"/>
      <c r="AB55" s="5"/>
      <c r="AC55" s="5"/>
      <c r="AD55" s="5"/>
      <c r="AE55" s="5"/>
      <c r="AF55" s="5"/>
      <c r="AG55" s="5"/>
      <c r="AH55" s="5"/>
      <c r="AI55" s="5"/>
    </row>
    <row r="56" spans="1:35" ht="12.75">
      <c r="A56" s="74">
        <v>3</v>
      </c>
      <c r="B56" s="74">
        <v>4</v>
      </c>
      <c r="C56" s="75">
        <v>2</v>
      </c>
      <c r="D56" s="65">
        <v>570000</v>
      </c>
      <c r="E56" s="26" t="s">
        <v>267</v>
      </c>
      <c r="F56" s="84">
        <v>109.00000000000003</v>
      </c>
      <c r="G56" s="84">
        <v>78</v>
      </c>
      <c r="H56" s="84">
        <v>31</v>
      </c>
      <c r="I56" s="85">
        <v>19.000000000000004</v>
      </c>
      <c r="J56" s="85">
        <v>90.000000000000028</v>
      </c>
      <c r="K56" s="86">
        <v>44.694111858290974</v>
      </c>
      <c r="L56" s="86">
        <v>61.606508174709738</v>
      </c>
      <c r="M56" s="86">
        <v>26.434723288138485</v>
      </c>
      <c r="N56" s="86">
        <v>30.759268253197348</v>
      </c>
      <c r="O56" s="86">
        <v>49.420679808906719</v>
      </c>
      <c r="P56" s="33"/>
      <c r="Q56"/>
      <c r="R56"/>
      <c r="S56"/>
      <c r="Z56" s="5"/>
      <c r="AA56" s="5"/>
      <c r="AB56" s="5"/>
      <c r="AC56" s="5"/>
      <c r="AD56" s="5"/>
      <c r="AE56" s="5"/>
      <c r="AF56" s="5"/>
      <c r="AG56" s="5"/>
      <c r="AH56" s="5"/>
      <c r="AI56" s="5"/>
    </row>
    <row r="57" spans="1:35" ht="12.75">
      <c r="A57" s="74">
        <v>3</v>
      </c>
      <c r="B57" s="74">
        <v>4</v>
      </c>
      <c r="C57" s="75">
        <v>2</v>
      </c>
      <c r="D57" s="65">
        <v>170000</v>
      </c>
      <c r="E57" s="26" t="s">
        <v>256</v>
      </c>
      <c r="F57" s="84">
        <v>377.00000000000006</v>
      </c>
      <c r="G57" s="84">
        <v>276</v>
      </c>
      <c r="H57" s="84">
        <v>101</v>
      </c>
      <c r="I57" s="85">
        <v>76.000000000000014</v>
      </c>
      <c r="J57" s="85">
        <v>301</v>
      </c>
      <c r="K57" s="86">
        <v>231.04737390451677</v>
      </c>
      <c r="L57" s="86">
        <v>328.53231758124031</v>
      </c>
      <c r="M57" s="86">
        <v>127.58969176351692</v>
      </c>
      <c r="N57" s="86">
        <v>183.70800096688424</v>
      </c>
      <c r="O57" s="86">
        <v>247.12643678160919</v>
      </c>
      <c r="P57" s="33"/>
      <c r="Q57"/>
      <c r="R57"/>
      <c r="S57"/>
      <c r="Z57" s="5"/>
      <c r="AA57" s="5"/>
      <c r="AB57" s="5"/>
      <c r="AC57" s="5"/>
      <c r="AD57" s="5"/>
      <c r="AE57" s="5"/>
      <c r="AF57" s="5"/>
      <c r="AG57" s="5"/>
      <c r="AH57" s="5"/>
      <c r="AI57" s="5"/>
    </row>
    <row r="58" spans="1:35" ht="12.75">
      <c r="A58" s="77"/>
      <c r="B58" s="77"/>
      <c r="C58" s="77"/>
      <c r="D58" s="69"/>
      <c r="E58" s="59" t="s">
        <v>210</v>
      </c>
      <c r="F58" s="60">
        <v>5920</v>
      </c>
      <c r="G58" s="60">
        <v>4378</v>
      </c>
      <c r="H58" s="60">
        <v>1542</v>
      </c>
      <c r="I58" s="60">
        <v>1344.0000000000002</v>
      </c>
      <c r="J58" s="60">
        <v>4576</v>
      </c>
      <c r="K58" s="161">
        <v>110.54840974618682</v>
      </c>
      <c r="L58" s="161">
        <v>157.56476422869565</v>
      </c>
      <c r="M58" s="161">
        <v>59.846773630160911</v>
      </c>
      <c r="N58" s="161">
        <v>99.506171011423987</v>
      </c>
      <c r="O58" s="161">
        <v>114.27287143053353</v>
      </c>
      <c r="P58" s="172"/>
      <c r="Q58" s="10"/>
      <c r="R58"/>
      <c r="S58"/>
      <c r="T58" s="5"/>
      <c r="Z58" s="5"/>
      <c r="AA58" s="5"/>
      <c r="AB58" s="5"/>
      <c r="AC58" s="5"/>
      <c r="AD58" s="5"/>
      <c r="AE58" s="5"/>
      <c r="AF58" s="5"/>
      <c r="AG58" s="5"/>
      <c r="AH58" s="5"/>
      <c r="AI58" s="5"/>
    </row>
    <row r="59" spans="1:35" ht="12.75">
      <c r="A59" s="74">
        <v>4</v>
      </c>
      <c r="B59" s="74">
        <v>2</v>
      </c>
      <c r="C59" s="75">
        <v>3</v>
      </c>
      <c r="D59" s="65">
        <v>334004</v>
      </c>
      <c r="E59" s="26" t="s">
        <v>57</v>
      </c>
      <c r="F59" s="84">
        <v>107.00000000000001</v>
      </c>
      <c r="G59" s="84">
        <v>76</v>
      </c>
      <c r="H59" s="84">
        <v>31</v>
      </c>
      <c r="I59" s="85">
        <v>19.000000000000004</v>
      </c>
      <c r="J59" s="85">
        <v>88.000000000000014</v>
      </c>
      <c r="K59" s="88">
        <v>157.09881074732053</v>
      </c>
      <c r="L59" s="88">
        <v>212.7659574468085</v>
      </c>
      <c r="M59" s="88">
        <v>95.708552022229085</v>
      </c>
      <c r="N59" s="88">
        <v>113.63636363636365</v>
      </c>
      <c r="O59" s="88">
        <v>171.23954076668616</v>
      </c>
      <c r="P59" s="33"/>
      <c r="Q59"/>
      <c r="R59"/>
      <c r="S59"/>
      <c r="Z59" s="5"/>
      <c r="AA59" s="5"/>
      <c r="AB59" s="5"/>
      <c r="AC59" s="5"/>
      <c r="AD59" s="5"/>
      <c r="AE59" s="5"/>
      <c r="AF59" s="5"/>
      <c r="AG59" s="5"/>
      <c r="AH59" s="5"/>
      <c r="AI59" s="5"/>
    </row>
    <row r="60" spans="1:35" ht="12.75">
      <c r="A60" s="74">
        <v>4</v>
      </c>
      <c r="B60" s="74">
        <v>2</v>
      </c>
      <c r="C60" s="75">
        <v>3</v>
      </c>
      <c r="D60" s="65">
        <v>962004</v>
      </c>
      <c r="E60" s="26" t="s">
        <v>149</v>
      </c>
      <c r="F60" s="84">
        <v>13</v>
      </c>
      <c r="G60" s="84">
        <v>12</v>
      </c>
      <c r="H60" s="84">
        <v>1</v>
      </c>
      <c r="I60" s="84">
        <v>0</v>
      </c>
      <c r="J60" s="84">
        <v>13</v>
      </c>
      <c r="K60" s="88">
        <v>59.633027522935784</v>
      </c>
      <c r="L60" s="88">
        <v>106.76156583629894</v>
      </c>
      <c r="M60" s="88">
        <v>9.4696969696969706</v>
      </c>
      <c r="N60" s="88">
        <v>0</v>
      </c>
      <c r="O60" s="88">
        <v>77.890952666267225</v>
      </c>
      <c r="P60" s="33"/>
      <c r="Q60"/>
      <c r="R60"/>
      <c r="S60"/>
      <c r="Z60" s="5"/>
      <c r="AA60" s="5"/>
      <c r="AB60" s="5"/>
      <c r="AC60" s="5"/>
      <c r="AD60" s="5"/>
      <c r="AE60" s="5"/>
      <c r="AF60" s="5"/>
      <c r="AG60" s="5"/>
      <c r="AH60" s="5"/>
      <c r="AI60" s="5"/>
    </row>
    <row r="61" spans="1:35" ht="12.75">
      <c r="A61" s="74">
        <v>4</v>
      </c>
      <c r="B61" s="74">
        <v>1</v>
      </c>
      <c r="C61" s="75">
        <v>3</v>
      </c>
      <c r="D61" s="65">
        <v>978004</v>
      </c>
      <c r="E61" s="26" t="s">
        <v>160</v>
      </c>
      <c r="F61" s="84">
        <v>36</v>
      </c>
      <c r="G61" s="84">
        <v>31</v>
      </c>
      <c r="H61" s="84">
        <v>5</v>
      </c>
      <c r="I61" s="85">
        <v>6.0000000000000009</v>
      </c>
      <c r="J61" s="85">
        <v>30</v>
      </c>
      <c r="K61" s="88">
        <v>50.448430493273541</v>
      </c>
      <c r="L61" s="88">
        <v>82.887700534759361</v>
      </c>
      <c r="M61" s="88">
        <v>14.723203769140165</v>
      </c>
      <c r="N61" s="88">
        <v>33.632286995515699</v>
      </c>
      <c r="O61" s="88">
        <v>56.053811659192824</v>
      </c>
      <c r="P61" s="33"/>
      <c r="Q61"/>
      <c r="R61"/>
      <c r="S61"/>
      <c r="Z61" s="5"/>
      <c r="AA61" s="5"/>
      <c r="AB61" s="5"/>
      <c r="AC61" s="5"/>
      <c r="AD61" s="5"/>
      <c r="AE61" s="5"/>
      <c r="AF61" s="5"/>
      <c r="AG61" s="5"/>
      <c r="AH61" s="5"/>
      <c r="AI61" s="5"/>
    </row>
    <row r="62" spans="1:35" ht="12.75">
      <c r="A62" s="74">
        <v>4</v>
      </c>
      <c r="B62" s="74">
        <v>2</v>
      </c>
      <c r="C62" s="75">
        <v>3</v>
      </c>
      <c r="D62" s="65">
        <v>562008</v>
      </c>
      <c r="E62" s="26" t="s">
        <v>105</v>
      </c>
      <c r="F62" s="84">
        <v>66</v>
      </c>
      <c r="G62" s="84">
        <v>46</v>
      </c>
      <c r="H62" s="84">
        <v>20</v>
      </c>
      <c r="I62" s="85">
        <v>4.0000000000000009</v>
      </c>
      <c r="J62" s="85">
        <v>62</v>
      </c>
      <c r="K62" s="88">
        <v>143.3847490766891</v>
      </c>
      <c r="L62" s="88">
        <v>194.17475728155338</v>
      </c>
      <c r="M62" s="88">
        <v>89.525514771709936</v>
      </c>
      <c r="N62" s="88">
        <v>32.28410008071026</v>
      </c>
      <c r="O62" s="88">
        <v>184.30439952437573</v>
      </c>
      <c r="P62" s="33"/>
      <c r="Q62"/>
      <c r="R62"/>
      <c r="S62"/>
      <c r="Z62" s="5"/>
      <c r="AA62" s="5"/>
      <c r="AB62" s="5"/>
      <c r="AC62" s="5"/>
      <c r="AD62" s="5"/>
      <c r="AE62" s="5"/>
      <c r="AF62" s="5"/>
      <c r="AG62" s="5"/>
      <c r="AH62" s="5"/>
      <c r="AI62" s="5"/>
    </row>
    <row r="63" spans="1:35" ht="12.75">
      <c r="A63" s="74">
        <v>4</v>
      </c>
      <c r="B63" s="74">
        <v>2</v>
      </c>
      <c r="C63" s="75">
        <v>3</v>
      </c>
      <c r="D63" s="65">
        <v>158004</v>
      </c>
      <c r="E63" s="26" t="s">
        <v>30</v>
      </c>
      <c r="F63" s="84">
        <v>46.000000000000007</v>
      </c>
      <c r="G63" s="84">
        <v>35</v>
      </c>
      <c r="H63" s="84">
        <v>11</v>
      </c>
      <c r="I63" s="85">
        <v>11.999999999999998</v>
      </c>
      <c r="J63" s="85">
        <v>34.000000000000014</v>
      </c>
      <c r="K63" s="88">
        <v>74.26541814659349</v>
      </c>
      <c r="L63" s="88">
        <v>110.0975149418056</v>
      </c>
      <c r="M63" s="88">
        <v>36.484245439469319</v>
      </c>
      <c r="N63" s="88">
        <v>72.63922518159805</v>
      </c>
      <c r="O63" s="88">
        <v>74.856891237340406</v>
      </c>
      <c r="P63" s="33"/>
      <c r="Q63"/>
      <c r="R63"/>
      <c r="S63"/>
      <c r="Z63" s="5"/>
      <c r="AA63" s="5"/>
      <c r="AB63" s="5"/>
      <c r="AC63" s="5"/>
      <c r="AD63" s="5"/>
      <c r="AE63" s="5"/>
      <c r="AF63" s="5"/>
      <c r="AG63" s="5"/>
      <c r="AH63" s="5"/>
      <c r="AI63" s="5"/>
    </row>
    <row r="64" spans="1:35" ht="12.75">
      <c r="A64" s="74">
        <v>4</v>
      </c>
      <c r="B64" s="74">
        <v>2</v>
      </c>
      <c r="C64" s="75">
        <v>3</v>
      </c>
      <c r="D64" s="65">
        <v>954012</v>
      </c>
      <c r="E64" s="26" t="s">
        <v>139</v>
      </c>
      <c r="F64" s="84">
        <v>76.000000000000014</v>
      </c>
      <c r="G64" s="84">
        <v>64</v>
      </c>
      <c r="H64" s="84">
        <v>12</v>
      </c>
      <c r="I64" s="85">
        <v>16.000000000000004</v>
      </c>
      <c r="J64" s="85">
        <v>60</v>
      </c>
      <c r="K64" s="88">
        <v>191.4357682619648</v>
      </c>
      <c r="L64" s="88">
        <v>310.22782355792538</v>
      </c>
      <c r="M64" s="88">
        <v>62.926061877294181</v>
      </c>
      <c r="N64" s="88">
        <v>157.79092702169629</v>
      </c>
      <c r="O64" s="88">
        <v>202.97699594046009</v>
      </c>
      <c r="P64" s="33"/>
      <c r="Q64"/>
      <c r="R64"/>
      <c r="S64"/>
      <c r="Z64" s="5"/>
      <c r="AA64" s="5"/>
      <c r="AB64" s="5"/>
      <c r="AC64" s="5"/>
      <c r="AD64" s="5"/>
      <c r="AE64" s="5"/>
      <c r="AF64" s="5"/>
      <c r="AG64" s="5"/>
      <c r="AH64" s="5"/>
      <c r="AI64" s="5"/>
    </row>
    <row r="65" spans="1:35" ht="12.75">
      <c r="A65" s="74">
        <v>4</v>
      </c>
      <c r="B65" s="74">
        <v>2</v>
      </c>
      <c r="C65" s="78">
        <v>3</v>
      </c>
      <c r="D65" s="65">
        <v>370016</v>
      </c>
      <c r="E65" s="26" t="s">
        <v>73</v>
      </c>
      <c r="F65" s="84">
        <v>110.00000000000001</v>
      </c>
      <c r="G65" s="84">
        <v>79</v>
      </c>
      <c r="H65" s="84">
        <v>31</v>
      </c>
      <c r="I65" s="85">
        <v>18.000000000000007</v>
      </c>
      <c r="J65" s="85">
        <v>92.000000000000014</v>
      </c>
      <c r="K65" s="88">
        <v>186.37749915282956</v>
      </c>
      <c r="L65" s="88">
        <v>260.29654036243824</v>
      </c>
      <c r="M65" s="88">
        <v>108.12696198116497</v>
      </c>
      <c r="N65" s="88">
        <v>116.95906432748542</v>
      </c>
      <c r="O65" s="88">
        <v>210.86408434563376</v>
      </c>
      <c r="P65" s="33"/>
      <c r="Q65"/>
      <c r="R65"/>
      <c r="S65"/>
      <c r="Z65" s="5"/>
      <c r="AA65" s="5"/>
      <c r="AB65" s="5"/>
      <c r="AC65" s="5"/>
      <c r="AD65" s="5"/>
      <c r="AE65" s="5"/>
      <c r="AF65" s="5"/>
      <c r="AG65" s="5"/>
      <c r="AH65" s="5"/>
      <c r="AI65" s="5"/>
    </row>
    <row r="66" spans="1:35" ht="12.75">
      <c r="A66" s="74">
        <v>4</v>
      </c>
      <c r="B66" s="74">
        <v>2</v>
      </c>
      <c r="C66" s="75">
        <v>3</v>
      </c>
      <c r="D66" s="65">
        <v>962016</v>
      </c>
      <c r="E66" s="26" t="s">
        <v>150</v>
      </c>
      <c r="F66" s="84">
        <v>38</v>
      </c>
      <c r="G66" s="84">
        <v>33</v>
      </c>
      <c r="H66" s="84">
        <v>5</v>
      </c>
      <c r="I66" s="85">
        <v>11</v>
      </c>
      <c r="J66" s="85">
        <v>26.999999999999996</v>
      </c>
      <c r="K66" s="88">
        <v>77.1260401867262</v>
      </c>
      <c r="L66" s="88">
        <v>126.33996937212865</v>
      </c>
      <c r="M66" s="88">
        <v>21.598272138228943</v>
      </c>
      <c r="N66" s="88">
        <v>87.649402390438254</v>
      </c>
      <c r="O66" s="88">
        <v>73.52941176470587</v>
      </c>
      <c r="P66" s="33"/>
      <c r="Q66"/>
      <c r="R66"/>
      <c r="S66"/>
      <c r="Z66" s="5"/>
      <c r="AA66" s="5"/>
      <c r="AB66" s="5"/>
      <c r="AC66" s="5"/>
      <c r="AD66" s="5"/>
      <c r="AE66" s="5"/>
      <c r="AF66" s="5"/>
      <c r="AG66" s="5"/>
      <c r="AH66" s="5"/>
      <c r="AI66" s="5"/>
    </row>
    <row r="67" spans="1:35" ht="12.75">
      <c r="A67" s="74">
        <v>4</v>
      </c>
      <c r="B67" s="74">
        <v>2</v>
      </c>
      <c r="C67" s="75">
        <v>3</v>
      </c>
      <c r="D67" s="65">
        <v>370020</v>
      </c>
      <c r="E67" s="26" t="s">
        <v>74</v>
      </c>
      <c r="F67" s="84">
        <v>44</v>
      </c>
      <c r="G67" s="84">
        <v>37</v>
      </c>
      <c r="H67" s="84">
        <v>7</v>
      </c>
      <c r="I67" s="85">
        <v>11.999999999999996</v>
      </c>
      <c r="J67" s="85">
        <v>32</v>
      </c>
      <c r="K67" s="88">
        <v>69.996818326439708</v>
      </c>
      <c r="L67" s="88">
        <v>112.46200607902736</v>
      </c>
      <c r="M67" s="88">
        <v>23.364485981308409</v>
      </c>
      <c r="N67" s="88">
        <v>76.045627376425827</v>
      </c>
      <c r="O67" s="88">
        <v>67.969413763806287</v>
      </c>
      <c r="P67" s="33"/>
      <c r="Q67"/>
      <c r="R67"/>
      <c r="S67"/>
      <c r="Z67" s="5"/>
      <c r="AA67" s="5"/>
      <c r="AB67" s="5"/>
      <c r="AC67" s="5"/>
      <c r="AD67" s="5"/>
      <c r="AE67" s="5"/>
      <c r="AF67" s="5"/>
      <c r="AG67" s="5"/>
      <c r="AH67" s="5"/>
      <c r="AI67" s="5"/>
    </row>
    <row r="68" spans="1:35" ht="12.75">
      <c r="A68" s="74">
        <v>4</v>
      </c>
      <c r="B68" s="74">
        <v>2</v>
      </c>
      <c r="C68" s="78">
        <v>3</v>
      </c>
      <c r="D68" s="65">
        <v>978020</v>
      </c>
      <c r="E68" s="26" t="s">
        <v>161</v>
      </c>
      <c r="F68" s="194">
        <v>88</v>
      </c>
      <c r="G68" s="194">
        <v>78</v>
      </c>
      <c r="H68" s="194">
        <v>10</v>
      </c>
      <c r="I68" s="195">
        <v>14.000000000000004</v>
      </c>
      <c r="J68" s="195">
        <v>74</v>
      </c>
      <c r="K68" s="196">
        <v>156.44444444444443</v>
      </c>
      <c r="L68" s="196">
        <v>261.56941649899397</v>
      </c>
      <c r="M68" s="196">
        <v>37.835792659856224</v>
      </c>
      <c r="N68" s="196">
        <v>98.730606488011304</v>
      </c>
      <c r="O68" s="196">
        <v>175.8973140004754</v>
      </c>
      <c r="P68" s="33"/>
      <c r="Q68"/>
      <c r="R68"/>
      <c r="S68"/>
      <c r="Z68" s="5"/>
      <c r="AA68" s="5"/>
      <c r="AB68" s="5"/>
      <c r="AC68" s="5"/>
      <c r="AD68" s="5"/>
      <c r="AE68" s="5"/>
      <c r="AF68" s="5"/>
      <c r="AG68" s="5"/>
      <c r="AH68" s="5"/>
      <c r="AI68" s="5"/>
    </row>
    <row r="69" spans="1:35" ht="12.75">
      <c r="A69" s="74">
        <v>4</v>
      </c>
      <c r="B69" s="74">
        <v>2</v>
      </c>
      <c r="C69" s="75">
        <v>3</v>
      </c>
      <c r="D69" s="65">
        <v>170020</v>
      </c>
      <c r="E69" s="26" t="s">
        <v>49</v>
      </c>
      <c r="F69" s="84">
        <v>76</v>
      </c>
      <c r="G69" s="84">
        <v>51</v>
      </c>
      <c r="H69" s="84">
        <v>25</v>
      </c>
      <c r="I69" s="85">
        <v>9.0000000000000018</v>
      </c>
      <c r="J69" s="85">
        <v>67</v>
      </c>
      <c r="K69" s="88">
        <v>143.36917562724014</v>
      </c>
      <c r="L69" s="88">
        <v>186.40350877192981</v>
      </c>
      <c r="M69" s="88">
        <v>97.465886939571149</v>
      </c>
      <c r="N69" s="88">
        <v>65.075921908893719</v>
      </c>
      <c r="O69" s="88">
        <v>171.00561510974987</v>
      </c>
      <c r="P69" s="33"/>
      <c r="Q69"/>
      <c r="R69"/>
      <c r="S69"/>
      <c r="Z69" s="5"/>
      <c r="AA69" s="5"/>
      <c r="AB69" s="5"/>
      <c r="AC69" s="5"/>
      <c r="AD69" s="5"/>
      <c r="AE69" s="5"/>
      <c r="AF69" s="5"/>
      <c r="AG69" s="5"/>
      <c r="AH69" s="5"/>
      <c r="AI69" s="5"/>
    </row>
    <row r="70" spans="1:35" ht="12.75">
      <c r="A70" s="74">
        <v>4</v>
      </c>
      <c r="B70" s="74">
        <v>2</v>
      </c>
      <c r="C70" s="75">
        <v>3</v>
      </c>
      <c r="D70" s="65">
        <v>154036</v>
      </c>
      <c r="E70" s="26" t="s">
        <v>29</v>
      </c>
      <c r="F70" s="84">
        <v>47.999999999999993</v>
      </c>
      <c r="G70" s="84">
        <v>38</v>
      </c>
      <c r="H70" s="84">
        <v>10</v>
      </c>
      <c r="I70" s="85">
        <v>14.999999999999996</v>
      </c>
      <c r="J70" s="85">
        <v>33</v>
      </c>
      <c r="K70" s="88">
        <v>65.537957400327684</v>
      </c>
      <c r="L70" s="88">
        <v>101.68584426010167</v>
      </c>
      <c r="M70" s="88">
        <v>27.878449958182323</v>
      </c>
      <c r="N70" s="88">
        <v>82.690187431091488</v>
      </c>
      <c r="O70" s="88">
        <v>59.89110707803993</v>
      </c>
      <c r="P70" s="33"/>
      <c r="Q70"/>
      <c r="R70"/>
      <c r="S70"/>
      <c r="Z70" s="5"/>
      <c r="AA70" s="5"/>
      <c r="AB70" s="5"/>
      <c r="AC70" s="5"/>
      <c r="AD70" s="5"/>
      <c r="AE70" s="5"/>
      <c r="AF70" s="5"/>
      <c r="AG70" s="5"/>
      <c r="AH70" s="5"/>
      <c r="AI70" s="5"/>
    </row>
    <row r="71" spans="1:35" ht="12.75">
      <c r="A71" s="74">
        <v>4</v>
      </c>
      <c r="B71" s="74">
        <v>1</v>
      </c>
      <c r="C71" s="75">
        <v>3</v>
      </c>
      <c r="D71" s="65">
        <v>158026</v>
      </c>
      <c r="E71" s="26" t="s">
        <v>36</v>
      </c>
      <c r="F71" s="84">
        <v>75</v>
      </c>
      <c r="G71" s="84">
        <v>55</v>
      </c>
      <c r="H71" s="84">
        <v>20</v>
      </c>
      <c r="I71" s="85">
        <v>17</v>
      </c>
      <c r="J71" s="85">
        <v>58</v>
      </c>
      <c r="K71" s="88">
        <v>120.92873266688166</v>
      </c>
      <c r="L71" s="88">
        <v>174.76962186209087</v>
      </c>
      <c r="M71" s="88">
        <v>65.466448445171849</v>
      </c>
      <c r="N71" s="88">
        <v>98.952270081490099</v>
      </c>
      <c r="O71" s="88">
        <v>129.34879571810882</v>
      </c>
      <c r="P71" s="33"/>
      <c r="Q71"/>
      <c r="R71"/>
      <c r="S71"/>
      <c r="Z71" s="5"/>
      <c r="AA71" s="5"/>
      <c r="AB71" s="5"/>
      <c r="AC71" s="5"/>
      <c r="AD71" s="5"/>
      <c r="AE71" s="5"/>
      <c r="AF71" s="5"/>
      <c r="AG71" s="5"/>
      <c r="AH71" s="5"/>
      <c r="AI71" s="5"/>
    </row>
    <row r="72" spans="1:35" ht="12.75">
      <c r="A72" s="74">
        <v>4</v>
      </c>
      <c r="B72" s="74">
        <v>1</v>
      </c>
      <c r="C72" s="75">
        <v>3</v>
      </c>
      <c r="D72" s="65">
        <v>562028</v>
      </c>
      <c r="E72" s="26" t="s">
        <v>111</v>
      </c>
      <c r="F72" s="84">
        <v>53</v>
      </c>
      <c r="G72" s="84">
        <v>44</v>
      </c>
      <c r="H72" s="84">
        <v>9</v>
      </c>
      <c r="I72" s="85">
        <v>4.9999999999999991</v>
      </c>
      <c r="J72" s="85">
        <v>48</v>
      </c>
      <c r="K72" s="88">
        <v>122.82734646581692</v>
      </c>
      <c r="L72" s="88">
        <v>200.27309968138371</v>
      </c>
      <c r="M72" s="88">
        <v>42.492917847025502</v>
      </c>
      <c r="N72" s="88">
        <v>49.950049950049944</v>
      </c>
      <c r="O72" s="88">
        <v>144.84007242003619</v>
      </c>
      <c r="P72" s="33"/>
      <c r="Q72"/>
      <c r="R72"/>
      <c r="S72"/>
      <c r="Z72" s="5"/>
      <c r="AA72" s="5"/>
      <c r="AB72" s="5"/>
      <c r="AC72" s="5"/>
      <c r="AD72" s="5"/>
      <c r="AE72" s="5"/>
      <c r="AF72" s="5"/>
      <c r="AG72" s="5"/>
      <c r="AH72" s="5"/>
      <c r="AI72" s="5"/>
    </row>
    <row r="73" spans="1:35" ht="12.75">
      <c r="A73" s="74">
        <v>4</v>
      </c>
      <c r="B73" s="74">
        <v>2</v>
      </c>
      <c r="C73" s="75">
        <v>3</v>
      </c>
      <c r="D73" s="65">
        <v>954024</v>
      </c>
      <c r="E73" s="26" t="s">
        <v>142</v>
      </c>
      <c r="F73" s="84">
        <v>70</v>
      </c>
      <c r="G73" s="84">
        <v>54</v>
      </c>
      <c r="H73" s="84">
        <v>16</v>
      </c>
      <c r="I73" s="85">
        <v>25.999999999999996</v>
      </c>
      <c r="J73" s="85">
        <v>44.000000000000007</v>
      </c>
      <c r="K73" s="88">
        <v>179.57927142124166</v>
      </c>
      <c r="L73" s="88">
        <v>264.5761881430671</v>
      </c>
      <c r="M73" s="88">
        <v>86.160473882606354</v>
      </c>
      <c r="N73" s="88">
        <v>245.51463644948061</v>
      </c>
      <c r="O73" s="88">
        <v>154.98414934836211</v>
      </c>
      <c r="P73" s="33"/>
      <c r="Q73"/>
      <c r="R73"/>
      <c r="S73"/>
      <c r="Z73" s="5"/>
      <c r="AA73" s="5"/>
      <c r="AB73" s="5"/>
      <c r="AC73" s="5"/>
      <c r="AD73" s="5"/>
      <c r="AE73" s="5"/>
      <c r="AF73" s="5"/>
      <c r="AG73" s="5"/>
      <c r="AH73" s="5"/>
      <c r="AI73" s="5"/>
    </row>
    <row r="74" spans="1:35" ht="12.75">
      <c r="A74" s="74">
        <v>4</v>
      </c>
      <c r="B74" s="74">
        <v>2</v>
      </c>
      <c r="C74" s="75">
        <v>3</v>
      </c>
      <c r="D74" s="65">
        <v>978032</v>
      </c>
      <c r="E74" s="26" t="s">
        <v>164</v>
      </c>
      <c r="F74" s="84">
        <v>28</v>
      </c>
      <c r="G74" s="84">
        <v>24</v>
      </c>
      <c r="H74" s="84">
        <v>4</v>
      </c>
      <c r="I74" s="85">
        <v>7.0000000000000009</v>
      </c>
      <c r="J74" s="85">
        <v>21</v>
      </c>
      <c r="K74" s="88">
        <v>75.696134090294677</v>
      </c>
      <c r="L74" s="88">
        <v>129.24071082390955</v>
      </c>
      <c r="M74" s="88">
        <v>21.715526601520089</v>
      </c>
      <c r="N74" s="88">
        <v>77.007700770077008</v>
      </c>
      <c r="O74" s="88">
        <v>75.268817204301087</v>
      </c>
      <c r="P74" s="33"/>
      <c r="Q74"/>
      <c r="R74"/>
      <c r="S74"/>
      <c r="Z74" s="5"/>
      <c r="AA74" s="5"/>
      <c r="AB74" s="5"/>
      <c r="AC74" s="5"/>
      <c r="AD74" s="5"/>
      <c r="AE74" s="5"/>
      <c r="AF74" s="5"/>
      <c r="AG74" s="5"/>
      <c r="AH74" s="5"/>
      <c r="AI74" s="5"/>
    </row>
    <row r="75" spans="1:35" ht="12.75">
      <c r="A75" s="74">
        <v>4</v>
      </c>
      <c r="B75" s="74">
        <v>2</v>
      </c>
      <c r="C75" s="75">
        <v>3</v>
      </c>
      <c r="D75" s="65">
        <v>382060</v>
      </c>
      <c r="E75" s="26" t="s">
        <v>93</v>
      </c>
      <c r="F75" s="84">
        <v>53</v>
      </c>
      <c r="G75" s="84">
        <v>41</v>
      </c>
      <c r="H75" s="84">
        <v>12</v>
      </c>
      <c r="I75" s="85">
        <v>5.9999999999999991</v>
      </c>
      <c r="J75" s="85">
        <v>47</v>
      </c>
      <c r="K75" s="88">
        <v>87.704782392851229</v>
      </c>
      <c r="L75" s="88">
        <v>126.34822804314329</v>
      </c>
      <c r="M75" s="88">
        <v>42.887776983559682</v>
      </c>
      <c r="N75" s="88">
        <v>37.429819089207733</v>
      </c>
      <c r="O75" s="88">
        <v>105.85585585585585</v>
      </c>
      <c r="P75" s="33"/>
      <c r="Q75"/>
      <c r="R75"/>
      <c r="S75"/>
      <c r="Z75" s="5"/>
      <c r="AA75" s="5"/>
      <c r="AB75" s="5"/>
      <c r="AC75" s="5"/>
      <c r="AD75" s="5"/>
      <c r="AE75" s="5"/>
      <c r="AF75" s="5"/>
      <c r="AG75" s="5"/>
      <c r="AH75" s="5"/>
      <c r="AI75" s="5"/>
    </row>
    <row r="76" spans="1:35" ht="12.75">
      <c r="A76" s="74">
        <v>4</v>
      </c>
      <c r="B76" s="74">
        <v>2</v>
      </c>
      <c r="C76" s="75">
        <v>3</v>
      </c>
      <c r="D76" s="65">
        <v>962060</v>
      </c>
      <c r="E76" s="26" t="s">
        <v>155</v>
      </c>
      <c r="F76" s="84">
        <v>14</v>
      </c>
      <c r="G76" s="84">
        <v>14</v>
      </c>
      <c r="H76" s="84">
        <v>0</v>
      </c>
      <c r="I76" s="85">
        <v>3</v>
      </c>
      <c r="J76" s="85">
        <v>11</v>
      </c>
      <c r="K76" s="88">
        <v>51.508462104488594</v>
      </c>
      <c r="L76" s="88">
        <v>100.50251256281408</v>
      </c>
      <c r="M76" s="88">
        <v>0</v>
      </c>
      <c r="N76" s="88">
        <v>43.541364296081277</v>
      </c>
      <c r="O76" s="88">
        <v>54.213898472153772</v>
      </c>
      <c r="P76" s="33"/>
      <c r="Q76"/>
      <c r="R76"/>
      <c r="S76"/>
      <c r="Z76" s="5"/>
      <c r="AA76" s="5"/>
      <c r="AB76" s="5"/>
      <c r="AC76" s="5"/>
      <c r="AD76" s="5"/>
      <c r="AE76" s="5"/>
      <c r="AF76" s="5"/>
      <c r="AG76" s="5"/>
      <c r="AH76" s="5"/>
      <c r="AI76" s="5"/>
    </row>
    <row r="77" spans="1:35" ht="12.75">
      <c r="A77" s="74">
        <v>4</v>
      </c>
      <c r="B77" s="74">
        <v>2</v>
      </c>
      <c r="C77" s="75">
        <v>3</v>
      </c>
      <c r="D77" s="65">
        <v>362040</v>
      </c>
      <c r="E77" s="26" t="s">
        <v>70</v>
      </c>
      <c r="F77" s="84">
        <v>71</v>
      </c>
      <c r="G77" s="84">
        <v>55</v>
      </c>
      <c r="H77" s="84">
        <v>16</v>
      </c>
      <c r="I77" s="85">
        <v>10.000000000000002</v>
      </c>
      <c r="J77" s="85">
        <v>61</v>
      </c>
      <c r="K77" s="88">
        <v>132.04389064534126</v>
      </c>
      <c r="L77" s="88">
        <v>200.72992700729927</v>
      </c>
      <c r="M77" s="88">
        <v>60.67500948047023</v>
      </c>
      <c r="N77" s="88">
        <v>69.589422407794032</v>
      </c>
      <c r="O77" s="88">
        <v>154.82233502538071</v>
      </c>
      <c r="P77" s="33"/>
      <c r="Q77"/>
      <c r="R77"/>
      <c r="S77"/>
      <c r="Z77" s="5"/>
      <c r="AA77" s="5"/>
      <c r="AB77" s="5"/>
      <c r="AC77" s="5"/>
      <c r="AD77" s="5"/>
      <c r="AE77" s="5"/>
      <c r="AF77" s="5"/>
      <c r="AG77" s="5"/>
      <c r="AH77" s="5"/>
      <c r="AI77" s="5"/>
    </row>
    <row r="78" spans="1:35" ht="12.75">
      <c r="A78" s="77"/>
      <c r="B78" s="77"/>
      <c r="C78" s="77"/>
      <c r="D78" s="69"/>
      <c r="E78" s="59" t="s">
        <v>211</v>
      </c>
      <c r="F78" s="60">
        <v>1112</v>
      </c>
      <c r="G78" s="60">
        <v>867</v>
      </c>
      <c r="H78" s="60">
        <v>245</v>
      </c>
      <c r="I78" s="60">
        <v>210</v>
      </c>
      <c r="J78" s="60">
        <v>902</v>
      </c>
      <c r="K78" s="161">
        <v>112.88079503811757</v>
      </c>
      <c r="L78" s="161">
        <v>169.80356058677219</v>
      </c>
      <c r="M78" s="161">
        <v>51.631121975891432</v>
      </c>
      <c r="N78" s="161">
        <v>83.086053412462903</v>
      </c>
      <c r="O78" s="161">
        <v>123.1634715167404</v>
      </c>
      <c r="P78" s="33"/>
      <c r="Q78"/>
      <c r="R78"/>
      <c r="S78"/>
      <c r="Z78" s="5"/>
      <c r="AA78" s="5"/>
      <c r="AB78" s="5"/>
      <c r="AC78" s="5"/>
      <c r="AD78" s="5"/>
      <c r="AE78" s="5"/>
      <c r="AF78" s="5"/>
      <c r="AG78" s="5"/>
      <c r="AH78" s="5"/>
      <c r="AI78" s="5"/>
    </row>
    <row r="79" spans="1:35" ht="12.75">
      <c r="A79" s="74">
        <v>5</v>
      </c>
      <c r="B79" s="74">
        <v>3</v>
      </c>
      <c r="C79" s="75">
        <v>3</v>
      </c>
      <c r="D79" s="65">
        <v>770004</v>
      </c>
      <c r="E79" s="26" t="s">
        <v>129</v>
      </c>
      <c r="F79" s="84">
        <v>45</v>
      </c>
      <c r="G79" s="84">
        <v>36</v>
      </c>
      <c r="H79" s="84">
        <v>9</v>
      </c>
      <c r="I79" s="85">
        <v>10</v>
      </c>
      <c r="J79" s="85">
        <v>35</v>
      </c>
      <c r="K79" s="88">
        <v>65.770242619117212</v>
      </c>
      <c r="L79" s="88">
        <v>100.50251256281408</v>
      </c>
      <c r="M79" s="88">
        <v>27.607361963190186</v>
      </c>
      <c r="N79" s="88">
        <v>58.788947677836568</v>
      </c>
      <c r="O79" s="88">
        <v>68.080140050573817</v>
      </c>
      <c r="P79" s="33"/>
      <c r="Q79"/>
      <c r="R79"/>
      <c r="S79"/>
      <c r="Z79" s="5"/>
      <c r="AA79" s="5"/>
      <c r="AB79" s="5"/>
      <c r="AC79" s="5"/>
      <c r="AD79" s="5"/>
      <c r="AE79" s="5"/>
      <c r="AF79" s="5"/>
      <c r="AG79" s="5"/>
      <c r="AH79" s="5"/>
      <c r="AI79" s="5"/>
    </row>
    <row r="80" spans="1:35" ht="12.75">
      <c r="A80" s="74">
        <v>5</v>
      </c>
      <c r="B80" s="74">
        <v>3</v>
      </c>
      <c r="C80" s="75">
        <v>3</v>
      </c>
      <c r="D80" s="65">
        <v>570008</v>
      </c>
      <c r="E80" s="26" t="s">
        <v>119</v>
      </c>
      <c r="F80" s="84">
        <v>58.999999999999993</v>
      </c>
      <c r="G80" s="84">
        <v>50</v>
      </c>
      <c r="H80" s="84">
        <v>9</v>
      </c>
      <c r="I80" s="85">
        <v>19.999999999999996</v>
      </c>
      <c r="J80" s="85">
        <v>39</v>
      </c>
      <c r="K80" s="88">
        <v>110.17740429505135</v>
      </c>
      <c r="L80" s="88">
        <v>181.02824040550328</v>
      </c>
      <c r="M80" s="88">
        <v>34.708831469340531</v>
      </c>
      <c r="N80" s="88">
        <v>153.13935681470136</v>
      </c>
      <c r="O80" s="88">
        <v>96.32007903185972</v>
      </c>
      <c r="P80" s="33"/>
      <c r="Q80"/>
      <c r="R80"/>
      <c r="S80"/>
      <c r="Z80" s="5"/>
      <c r="AA80" s="5"/>
      <c r="AB80" s="5"/>
      <c r="AC80" s="5"/>
      <c r="AD80" s="5"/>
      <c r="AE80" s="5"/>
      <c r="AF80" s="5"/>
      <c r="AG80" s="5"/>
      <c r="AH80" s="5"/>
      <c r="AI80" s="5"/>
    </row>
    <row r="81" spans="1:35" ht="12.75">
      <c r="A81" s="74">
        <v>5</v>
      </c>
      <c r="B81" s="74">
        <v>3</v>
      </c>
      <c r="C81" s="75">
        <v>3</v>
      </c>
      <c r="D81" s="65">
        <v>362004</v>
      </c>
      <c r="E81" s="26" t="s">
        <v>238</v>
      </c>
      <c r="F81" s="84">
        <v>32</v>
      </c>
      <c r="G81" s="84">
        <v>15</v>
      </c>
      <c r="H81" s="84">
        <v>17</v>
      </c>
      <c r="I81" s="85">
        <v>5</v>
      </c>
      <c r="J81" s="85">
        <v>27</v>
      </c>
      <c r="K81" s="88">
        <v>99.657427592650279</v>
      </c>
      <c r="L81" s="88">
        <v>89.338892197736754</v>
      </c>
      <c r="M81" s="88">
        <v>110.96605744125327</v>
      </c>
      <c r="N81" s="88">
        <v>57.603686635944705</v>
      </c>
      <c r="O81" s="88">
        <v>115.23687580025609</v>
      </c>
      <c r="P81" s="33"/>
      <c r="Q81"/>
      <c r="R81"/>
      <c r="S81"/>
      <c r="Z81" s="5"/>
      <c r="AA81" s="5"/>
      <c r="AB81" s="5"/>
      <c r="AC81" s="5"/>
      <c r="AD81" s="5"/>
      <c r="AE81" s="5"/>
      <c r="AF81" s="5"/>
      <c r="AG81" s="5"/>
      <c r="AH81" s="5"/>
      <c r="AI81" s="5"/>
    </row>
    <row r="82" spans="1:35" ht="12.75">
      <c r="A82" s="74">
        <v>5</v>
      </c>
      <c r="B82" s="74">
        <v>3</v>
      </c>
      <c r="C82" s="75">
        <v>3</v>
      </c>
      <c r="D82" s="65">
        <v>362012</v>
      </c>
      <c r="E82" s="26" t="s">
        <v>64</v>
      </c>
      <c r="F82" s="84">
        <v>122.00000000000001</v>
      </c>
      <c r="G82" s="84">
        <v>80</v>
      </c>
      <c r="H82" s="84">
        <v>42</v>
      </c>
      <c r="I82" s="85">
        <v>29.000000000000007</v>
      </c>
      <c r="J82" s="85">
        <v>93.000000000000014</v>
      </c>
      <c r="K82" s="88">
        <v>197.53886010362694</v>
      </c>
      <c r="L82" s="88">
        <v>252.60498894853174</v>
      </c>
      <c r="M82" s="88">
        <v>139.58125623130607</v>
      </c>
      <c r="N82" s="88">
        <v>173.44497607655506</v>
      </c>
      <c r="O82" s="88">
        <v>206.48312611012437</v>
      </c>
      <c r="P82" s="33"/>
      <c r="Q82"/>
      <c r="R82"/>
      <c r="S82"/>
      <c r="Z82" s="5"/>
      <c r="AA82" s="5"/>
      <c r="AB82" s="5"/>
      <c r="AC82" s="5"/>
      <c r="AD82" s="5"/>
      <c r="AE82" s="5"/>
      <c r="AF82" s="5"/>
      <c r="AG82" s="5"/>
      <c r="AH82" s="5"/>
      <c r="AI82" s="5"/>
    </row>
    <row r="83" spans="1:35" ht="12.75">
      <c r="A83" s="74">
        <v>5</v>
      </c>
      <c r="B83" s="74">
        <v>3</v>
      </c>
      <c r="C83" s="79">
        <v>3</v>
      </c>
      <c r="D83" s="65">
        <v>362016</v>
      </c>
      <c r="E83" s="26" t="s">
        <v>239</v>
      </c>
      <c r="F83" s="84">
        <v>49</v>
      </c>
      <c r="G83" s="84">
        <v>40</v>
      </c>
      <c r="H83" s="84">
        <v>9</v>
      </c>
      <c r="I83" s="85">
        <v>10</v>
      </c>
      <c r="J83" s="85">
        <v>39</v>
      </c>
      <c r="K83" s="88">
        <v>157.86082474226802</v>
      </c>
      <c r="L83" s="88">
        <v>254.93945188017844</v>
      </c>
      <c r="M83" s="88">
        <v>58.631921824104232</v>
      </c>
      <c r="N83" s="88">
        <v>123.76237623762377</v>
      </c>
      <c r="O83" s="88">
        <v>169.86062717770034</v>
      </c>
      <c r="P83" s="33"/>
      <c r="Q83"/>
      <c r="R83"/>
      <c r="S83"/>
      <c r="Z83" s="5"/>
      <c r="AA83" s="5"/>
      <c r="AB83" s="5"/>
      <c r="AC83" s="5"/>
      <c r="AD83" s="5"/>
      <c r="AE83" s="5"/>
      <c r="AF83" s="5"/>
      <c r="AG83" s="5"/>
      <c r="AH83" s="5"/>
      <c r="AI83" s="5"/>
    </row>
    <row r="84" spans="1:35" ht="12.75">
      <c r="A84" s="74">
        <v>5</v>
      </c>
      <c r="B84" s="74">
        <v>3</v>
      </c>
      <c r="C84" s="75">
        <v>3</v>
      </c>
      <c r="D84" s="65">
        <v>154008</v>
      </c>
      <c r="E84" s="26" t="s">
        <v>25</v>
      </c>
      <c r="F84" s="84">
        <v>91</v>
      </c>
      <c r="G84" s="84">
        <v>70</v>
      </c>
      <c r="H84" s="84">
        <v>21</v>
      </c>
      <c r="I84" s="85">
        <v>30.000000000000007</v>
      </c>
      <c r="J84" s="85">
        <v>60.999999999999993</v>
      </c>
      <c r="K84" s="88">
        <v>210.40462427745663</v>
      </c>
      <c r="L84" s="88">
        <v>305.81039755351679</v>
      </c>
      <c r="M84" s="88">
        <v>103.1434184675835</v>
      </c>
      <c r="N84" s="88">
        <v>274.97708524289646</v>
      </c>
      <c r="O84" s="88">
        <v>188.62090290661718</v>
      </c>
      <c r="P84" s="33"/>
      <c r="Q84"/>
      <c r="R84"/>
      <c r="S84"/>
      <c r="Z84" s="5"/>
      <c r="AA84" s="5"/>
      <c r="AB84" s="5"/>
      <c r="AC84" s="5"/>
      <c r="AD84" s="5"/>
      <c r="AE84" s="5"/>
      <c r="AF84" s="5"/>
      <c r="AG84" s="5"/>
      <c r="AH84" s="5"/>
      <c r="AI84" s="5"/>
    </row>
    <row r="85" spans="1:35" ht="12.75">
      <c r="A85" s="74">
        <v>5</v>
      </c>
      <c r="B85" s="74">
        <v>3</v>
      </c>
      <c r="C85" s="75">
        <v>3</v>
      </c>
      <c r="D85" s="65">
        <v>954008</v>
      </c>
      <c r="E85" s="26" t="s">
        <v>138</v>
      </c>
      <c r="F85" s="84">
        <v>94</v>
      </c>
      <c r="G85" s="84">
        <v>64</v>
      </c>
      <c r="H85" s="84">
        <v>30</v>
      </c>
      <c r="I85" s="85">
        <v>25.000000000000007</v>
      </c>
      <c r="J85" s="85">
        <v>69</v>
      </c>
      <c r="K85" s="88">
        <v>176.99115044247787</v>
      </c>
      <c r="L85" s="88">
        <v>233.40627279358134</v>
      </c>
      <c r="M85" s="88">
        <v>116.77695601401322</v>
      </c>
      <c r="N85" s="88">
        <v>177.68301350390908</v>
      </c>
      <c r="O85" s="88">
        <v>176.74180327868851</v>
      </c>
      <c r="P85" s="33"/>
      <c r="Q85"/>
      <c r="R85"/>
      <c r="S85"/>
      <c r="Z85" s="5"/>
      <c r="AA85" s="5"/>
      <c r="AB85" s="5"/>
      <c r="AC85" s="5"/>
      <c r="AD85" s="5"/>
      <c r="AE85" s="5"/>
      <c r="AF85" s="5"/>
      <c r="AG85" s="5"/>
      <c r="AH85" s="5"/>
      <c r="AI85" s="5"/>
    </row>
    <row r="86" spans="1:35" ht="12.75">
      <c r="A86" s="74">
        <v>5</v>
      </c>
      <c r="B86" s="74">
        <v>3</v>
      </c>
      <c r="C86" s="75">
        <v>3</v>
      </c>
      <c r="D86" s="65">
        <v>362020</v>
      </c>
      <c r="E86" s="26" t="s">
        <v>65</v>
      </c>
      <c r="F86" s="84">
        <v>80</v>
      </c>
      <c r="G86" s="84">
        <v>61</v>
      </c>
      <c r="H86" s="84">
        <v>19</v>
      </c>
      <c r="I86" s="85">
        <v>7.9999999999999991</v>
      </c>
      <c r="J86" s="85">
        <v>72</v>
      </c>
      <c r="K86" s="88">
        <v>116.78832116788321</v>
      </c>
      <c r="L86" s="88">
        <v>171.25210555867488</v>
      </c>
      <c r="M86" s="88">
        <v>57.785888077858878</v>
      </c>
      <c r="N86" s="88">
        <v>45.454545454545453</v>
      </c>
      <c r="O86" s="88">
        <v>141.45383104125736</v>
      </c>
      <c r="P86" s="33"/>
      <c r="Q86"/>
      <c r="R86"/>
      <c r="S86"/>
      <c r="Z86" s="5"/>
      <c r="AA86" s="5"/>
      <c r="AB86" s="5"/>
      <c r="AC86" s="5"/>
      <c r="AD86" s="5"/>
      <c r="AE86" s="5"/>
      <c r="AF86" s="5"/>
      <c r="AG86" s="5"/>
      <c r="AH86" s="5"/>
      <c r="AI86" s="5"/>
    </row>
    <row r="87" spans="1:35" ht="12.75">
      <c r="A87" s="74">
        <v>5</v>
      </c>
      <c r="B87" s="74">
        <v>3</v>
      </c>
      <c r="C87" s="75">
        <v>3</v>
      </c>
      <c r="D87" s="65">
        <v>370012</v>
      </c>
      <c r="E87" s="26" t="s">
        <v>369</v>
      </c>
      <c r="F87" s="84">
        <v>74.000000000000028</v>
      </c>
      <c r="G87" s="84">
        <v>54</v>
      </c>
      <c r="H87" s="84">
        <v>20</v>
      </c>
      <c r="I87" s="85">
        <v>20.000000000000007</v>
      </c>
      <c r="J87" s="85">
        <v>54.000000000000007</v>
      </c>
      <c r="K87" s="88">
        <v>179.00338655055643</v>
      </c>
      <c r="L87" s="88">
        <v>241.07142857142858</v>
      </c>
      <c r="M87" s="88">
        <v>105.59662090813094</v>
      </c>
      <c r="N87" s="88">
        <v>194.17475728155344</v>
      </c>
      <c r="O87" s="88">
        <v>173.96907216494847</v>
      </c>
      <c r="P87" s="33"/>
      <c r="Q87"/>
      <c r="R87"/>
      <c r="S87"/>
      <c r="Z87" s="5"/>
      <c r="AA87" s="5"/>
      <c r="AB87" s="5"/>
      <c r="AC87" s="5"/>
      <c r="AD87" s="5"/>
      <c r="AE87" s="5"/>
      <c r="AF87" s="5"/>
      <c r="AG87" s="5"/>
      <c r="AH87" s="5"/>
      <c r="AI87" s="5"/>
    </row>
    <row r="88" spans="1:35" ht="12.75">
      <c r="A88" s="74">
        <v>5</v>
      </c>
      <c r="B88" s="74">
        <v>3</v>
      </c>
      <c r="C88" s="75">
        <v>3</v>
      </c>
      <c r="D88" s="65">
        <v>154012</v>
      </c>
      <c r="E88" s="26" t="s">
        <v>26</v>
      </c>
      <c r="F88" s="84">
        <v>111</v>
      </c>
      <c r="G88" s="84">
        <v>73</v>
      </c>
      <c r="H88" s="84">
        <v>38</v>
      </c>
      <c r="I88" s="85">
        <v>25.000000000000004</v>
      </c>
      <c r="J88" s="85">
        <v>86</v>
      </c>
      <c r="K88" s="88">
        <v>238.14632053207464</v>
      </c>
      <c r="L88" s="88">
        <v>298.69067103109654</v>
      </c>
      <c r="M88" s="88">
        <v>171.40279657194407</v>
      </c>
      <c r="N88" s="88">
        <v>210.97046413502113</v>
      </c>
      <c r="O88" s="88">
        <v>247.4108170310702</v>
      </c>
      <c r="P88" s="33"/>
      <c r="Q88"/>
      <c r="R88"/>
      <c r="S88"/>
      <c r="Z88" s="5"/>
      <c r="AA88" s="5"/>
      <c r="AB88" s="5"/>
      <c r="AC88" s="5"/>
      <c r="AD88" s="5"/>
      <c r="AE88" s="5"/>
      <c r="AF88" s="5"/>
      <c r="AG88" s="5"/>
      <c r="AH88" s="5"/>
      <c r="AI88" s="5"/>
    </row>
    <row r="89" spans="1:35" ht="12.75">
      <c r="A89" s="74">
        <v>5</v>
      </c>
      <c r="B89" s="74">
        <v>3</v>
      </c>
      <c r="C89" s="75">
        <v>3</v>
      </c>
      <c r="D89" s="65">
        <v>154016</v>
      </c>
      <c r="E89" s="26" t="s">
        <v>27</v>
      </c>
      <c r="F89" s="84">
        <v>122.00000000000003</v>
      </c>
      <c r="G89" s="84">
        <v>93</v>
      </c>
      <c r="H89" s="84">
        <v>29</v>
      </c>
      <c r="I89" s="85">
        <v>19</v>
      </c>
      <c r="J89" s="85">
        <v>103.00000000000004</v>
      </c>
      <c r="K89" s="88">
        <v>240.96385542168679</v>
      </c>
      <c r="L89" s="88">
        <v>356.7318757192175</v>
      </c>
      <c r="M89" s="88">
        <v>118.07817589576547</v>
      </c>
      <c r="N89" s="88">
        <v>145.92933947772659</v>
      </c>
      <c r="O89" s="88">
        <v>273.86333421962257</v>
      </c>
      <c r="P89" s="33"/>
      <c r="Q89"/>
      <c r="R89"/>
      <c r="S89"/>
      <c r="Z89" s="5"/>
      <c r="AA89" s="5"/>
      <c r="AB89" s="5"/>
      <c r="AC89" s="5"/>
      <c r="AD89" s="5"/>
      <c r="AE89" s="5"/>
      <c r="AF89" s="5"/>
      <c r="AG89" s="5"/>
      <c r="AH89" s="5"/>
      <c r="AI89" s="5"/>
    </row>
    <row r="90" spans="1:35" ht="12.75">
      <c r="A90" s="74">
        <v>5</v>
      </c>
      <c r="B90" s="74">
        <v>3</v>
      </c>
      <c r="C90" s="75">
        <v>3</v>
      </c>
      <c r="D90" s="65">
        <v>566012</v>
      </c>
      <c r="E90" s="26" t="s">
        <v>115</v>
      </c>
      <c r="F90" s="84">
        <v>18</v>
      </c>
      <c r="G90" s="84">
        <v>12</v>
      </c>
      <c r="H90" s="84">
        <v>6</v>
      </c>
      <c r="I90" s="85">
        <v>5.0000000000000009</v>
      </c>
      <c r="J90" s="85">
        <v>13</v>
      </c>
      <c r="K90" s="88">
        <v>31.562335612835348</v>
      </c>
      <c r="L90" s="88">
        <v>41.251289102784462</v>
      </c>
      <c r="M90" s="88">
        <v>21.474588403722262</v>
      </c>
      <c r="N90" s="88">
        <v>31.806615776081433</v>
      </c>
      <c r="O90" s="88">
        <v>31.469377874606632</v>
      </c>
      <c r="P90" s="33"/>
      <c r="Q90"/>
      <c r="R90"/>
      <c r="S90"/>
      <c r="Z90" s="5"/>
      <c r="AA90" s="5"/>
      <c r="AB90" s="5"/>
      <c r="AC90" s="5"/>
      <c r="AD90" s="5"/>
      <c r="AE90" s="5"/>
      <c r="AF90" s="5"/>
      <c r="AG90" s="5"/>
      <c r="AH90" s="5"/>
      <c r="AI90" s="5"/>
    </row>
    <row r="91" spans="1:35" ht="12.75">
      <c r="A91" s="74">
        <v>5</v>
      </c>
      <c r="B91" s="74">
        <v>3</v>
      </c>
      <c r="C91" s="75">
        <v>3</v>
      </c>
      <c r="D91" s="65">
        <v>554020</v>
      </c>
      <c r="E91" s="26" t="s">
        <v>101</v>
      </c>
      <c r="F91" s="84">
        <v>44.000000000000007</v>
      </c>
      <c r="G91" s="84">
        <v>35</v>
      </c>
      <c r="H91" s="84">
        <v>9</v>
      </c>
      <c r="I91" s="85">
        <v>2.0000000000000004</v>
      </c>
      <c r="J91" s="85">
        <v>42.000000000000007</v>
      </c>
      <c r="K91" s="88">
        <v>55.408638710489875</v>
      </c>
      <c r="L91" s="88">
        <v>85.241110569897714</v>
      </c>
      <c r="M91" s="88">
        <v>23.468057366362451</v>
      </c>
      <c r="N91" s="88">
        <v>9.8863074641621367</v>
      </c>
      <c r="O91" s="88">
        <v>70.969922271037518</v>
      </c>
      <c r="P91" s="33"/>
      <c r="Q91"/>
      <c r="R91"/>
      <c r="S91"/>
      <c r="Z91" s="5"/>
      <c r="AA91" s="5"/>
      <c r="AB91" s="5"/>
      <c r="AC91" s="5"/>
      <c r="AD91" s="5"/>
      <c r="AE91" s="5"/>
      <c r="AF91" s="5"/>
      <c r="AG91" s="5"/>
      <c r="AH91" s="5"/>
      <c r="AI91" s="5"/>
    </row>
    <row r="92" spans="1:35" ht="12.75">
      <c r="A92" s="74">
        <v>5</v>
      </c>
      <c r="B92" s="74">
        <v>3</v>
      </c>
      <c r="C92" s="75">
        <v>3</v>
      </c>
      <c r="D92" s="65">
        <v>374012</v>
      </c>
      <c r="E92" s="26" t="s">
        <v>75</v>
      </c>
      <c r="F92" s="84">
        <v>32</v>
      </c>
      <c r="G92" s="84">
        <v>19</v>
      </c>
      <c r="H92" s="84">
        <v>13</v>
      </c>
      <c r="I92" s="85">
        <v>2</v>
      </c>
      <c r="J92" s="85">
        <v>30</v>
      </c>
      <c r="K92" s="88">
        <v>42.976094547408003</v>
      </c>
      <c r="L92" s="88">
        <v>50.131926121372032</v>
      </c>
      <c r="M92" s="88">
        <v>35.557986870897153</v>
      </c>
      <c r="N92" s="88">
        <v>10.330578512396695</v>
      </c>
      <c r="O92" s="88">
        <v>54.446460980036292</v>
      </c>
      <c r="P92" s="33"/>
      <c r="Q92"/>
      <c r="R92"/>
      <c r="S92"/>
      <c r="Z92" s="5"/>
      <c r="AA92" s="5"/>
      <c r="AB92" s="5"/>
      <c r="AC92" s="5"/>
      <c r="AD92" s="5"/>
      <c r="AE92" s="5"/>
      <c r="AF92" s="5"/>
      <c r="AG92" s="5"/>
      <c r="AH92" s="5"/>
      <c r="AI92" s="5"/>
    </row>
    <row r="93" spans="1:35" ht="12.75">
      <c r="A93" s="74">
        <v>5</v>
      </c>
      <c r="B93" s="74">
        <v>3</v>
      </c>
      <c r="C93" s="75">
        <v>3</v>
      </c>
      <c r="D93" s="65">
        <v>158008</v>
      </c>
      <c r="E93" s="26" t="s">
        <v>31</v>
      </c>
      <c r="F93" s="84">
        <v>70</v>
      </c>
      <c r="G93" s="84">
        <v>53</v>
      </c>
      <c r="H93" s="84">
        <v>17</v>
      </c>
      <c r="I93" s="85">
        <v>15.000000000000004</v>
      </c>
      <c r="J93" s="85">
        <v>55.000000000000007</v>
      </c>
      <c r="K93" s="88">
        <v>168.43118383060636</v>
      </c>
      <c r="L93" s="88">
        <v>258.28460038986356</v>
      </c>
      <c r="M93" s="88">
        <v>80.798479087452463</v>
      </c>
      <c r="N93" s="88">
        <v>140.84507042253526</v>
      </c>
      <c r="O93" s="88">
        <v>177.93594306049823</v>
      </c>
      <c r="P93" s="33"/>
      <c r="Q93"/>
      <c r="R93"/>
      <c r="S93"/>
      <c r="Z93" s="5"/>
      <c r="AA93" s="5"/>
      <c r="AB93" s="5"/>
      <c r="AC93" s="5"/>
      <c r="AD93" s="5"/>
      <c r="AE93" s="5"/>
      <c r="AF93" s="5"/>
      <c r="AG93" s="5"/>
      <c r="AH93" s="5"/>
      <c r="AI93" s="5"/>
    </row>
    <row r="94" spans="1:35" ht="12.75">
      <c r="A94" s="74">
        <v>5</v>
      </c>
      <c r="B94" s="74">
        <v>3</v>
      </c>
      <c r="C94" s="75">
        <v>3</v>
      </c>
      <c r="D94" s="65">
        <v>158012</v>
      </c>
      <c r="E94" s="26" t="s">
        <v>32</v>
      </c>
      <c r="F94" s="84">
        <v>36</v>
      </c>
      <c r="G94" s="84">
        <v>31</v>
      </c>
      <c r="H94" s="84">
        <v>5</v>
      </c>
      <c r="I94" s="85">
        <v>4</v>
      </c>
      <c r="J94" s="85">
        <v>32</v>
      </c>
      <c r="K94" s="88">
        <v>94.711917916337811</v>
      </c>
      <c r="L94" s="88">
        <v>155.70065293822199</v>
      </c>
      <c r="M94" s="88">
        <v>27.624309392265193</v>
      </c>
      <c r="N94" s="88">
        <v>37.842951750236516</v>
      </c>
      <c r="O94" s="88">
        <v>116.61807580174927</v>
      </c>
      <c r="P94" s="33"/>
      <c r="Q94"/>
      <c r="R94"/>
      <c r="S94"/>
      <c r="Z94" s="5"/>
      <c r="AA94" s="5"/>
      <c r="AB94" s="5"/>
      <c r="AC94" s="5"/>
      <c r="AD94" s="5"/>
      <c r="AE94" s="5"/>
      <c r="AF94" s="5"/>
      <c r="AG94" s="5"/>
      <c r="AH94" s="5"/>
      <c r="AI94" s="5"/>
    </row>
    <row r="95" spans="1:35" ht="12.75">
      <c r="A95" s="74">
        <v>5</v>
      </c>
      <c r="B95" s="74">
        <v>3</v>
      </c>
      <c r="C95" s="75">
        <v>3</v>
      </c>
      <c r="D95" s="65">
        <v>334016</v>
      </c>
      <c r="E95" s="26" t="s">
        <v>59</v>
      </c>
      <c r="F95" s="84">
        <v>189.00000000000003</v>
      </c>
      <c r="G95" s="84">
        <v>127</v>
      </c>
      <c r="H95" s="84">
        <v>62</v>
      </c>
      <c r="I95" s="85">
        <v>24.999999999999993</v>
      </c>
      <c r="J95" s="85">
        <v>164.00000000000006</v>
      </c>
      <c r="K95" s="88">
        <v>304.34782608695656</v>
      </c>
      <c r="L95" s="88">
        <v>390.28887523048553</v>
      </c>
      <c r="M95" s="88">
        <v>209.7428958051421</v>
      </c>
      <c r="N95" s="88">
        <v>150.87507543753767</v>
      </c>
      <c r="O95" s="88">
        <v>360.20206457280926</v>
      </c>
      <c r="P95" s="33"/>
      <c r="Q95"/>
      <c r="R95"/>
      <c r="S95"/>
      <c r="Z95" s="5"/>
      <c r="AA95" s="5"/>
      <c r="AB95" s="5"/>
      <c r="AC95" s="5"/>
      <c r="AD95" s="5"/>
      <c r="AE95" s="5"/>
      <c r="AF95" s="5"/>
      <c r="AG95" s="5"/>
      <c r="AH95" s="5"/>
      <c r="AI95" s="5"/>
    </row>
    <row r="96" spans="1:35" ht="12.75">
      <c r="A96" s="74">
        <v>5</v>
      </c>
      <c r="B96" s="74">
        <v>3</v>
      </c>
      <c r="C96" s="75">
        <v>3</v>
      </c>
      <c r="D96" s="65">
        <v>166012</v>
      </c>
      <c r="E96" s="26" t="s">
        <v>45</v>
      </c>
      <c r="F96" s="84">
        <v>72</v>
      </c>
      <c r="G96" s="84">
        <v>62</v>
      </c>
      <c r="H96" s="84">
        <v>10</v>
      </c>
      <c r="I96" s="85">
        <v>16.000000000000004</v>
      </c>
      <c r="J96" s="85">
        <v>56</v>
      </c>
      <c r="K96" s="88">
        <v>153.81328775902585</v>
      </c>
      <c r="L96" s="88">
        <v>260.8329827513673</v>
      </c>
      <c r="M96" s="88">
        <v>43.402777777777779</v>
      </c>
      <c r="N96" s="88">
        <v>137.57523645743771</v>
      </c>
      <c r="O96" s="88">
        <v>159.18135304150087</v>
      </c>
      <c r="P96" s="33"/>
      <c r="Q96"/>
      <c r="R96"/>
      <c r="S96"/>
      <c r="Z96" s="5"/>
      <c r="AA96" s="5"/>
      <c r="AB96" s="5"/>
      <c r="AC96" s="5"/>
      <c r="AD96" s="5"/>
      <c r="AE96" s="5"/>
      <c r="AF96" s="5"/>
      <c r="AG96" s="5"/>
      <c r="AH96" s="5"/>
      <c r="AI96" s="5"/>
    </row>
    <row r="97" spans="1:35" ht="12.75">
      <c r="A97" s="74">
        <v>5</v>
      </c>
      <c r="B97" s="74">
        <v>3</v>
      </c>
      <c r="C97" s="75">
        <v>3</v>
      </c>
      <c r="D97" s="65">
        <v>766040</v>
      </c>
      <c r="E97" s="26" t="s">
        <v>127</v>
      </c>
      <c r="F97" s="84">
        <v>29.000000000000004</v>
      </c>
      <c r="G97" s="84">
        <v>27</v>
      </c>
      <c r="H97" s="84">
        <v>2</v>
      </c>
      <c r="I97" s="85">
        <v>7.0000000000000027</v>
      </c>
      <c r="J97" s="85">
        <v>22</v>
      </c>
      <c r="K97" s="88">
        <v>49.252717391304351</v>
      </c>
      <c r="L97" s="88">
        <v>89.730807577268195</v>
      </c>
      <c r="M97" s="88">
        <v>6.9468565474122954</v>
      </c>
      <c r="N97" s="88">
        <v>43.859649122807035</v>
      </c>
      <c r="O97" s="88">
        <v>51.258154706430574</v>
      </c>
      <c r="P97" s="33"/>
      <c r="Q97"/>
      <c r="R97"/>
      <c r="S97"/>
      <c r="Z97" s="5"/>
      <c r="AA97" s="5"/>
      <c r="AB97" s="5"/>
      <c r="AC97" s="5"/>
      <c r="AD97" s="5"/>
      <c r="AE97" s="5"/>
      <c r="AF97" s="5"/>
      <c r="AG97" s="5"/>
      <c r="AH97" s="5"/>
      <c r="AI97" s="5"/>
    </row>
    <row r="98" spans="1:35" ht="12.75">
      <c r="A98" s="74">
        <v>5</v>
      </c>
      <c r="B98" s="74">
        <v>3</v>
      </c>
      <c r="C98" s="75">
        <v>3</v>
      </c>
      <c r="D98" s="65">
        <v>766044</v>
      </c>
      <c r="E98" s="26" t="s">
        <v>128</v>
      </c>
      <c r="F98" s="84">
        <v>70</v>
      </c>
      <c r="G98" s="84">
        <v>54</v>
      </c>
      <c r="H98" s="84">
        <v>16</v>
      </c>
      <c r="I98" s="85">
        <v>13</v>
      </c>
      <c r="J98" s="85">
        <v>57.000000000000007</v>
      </c>
      <c r="K98" s="88">
        <v>120.81463583016915</v>
      </c>
      <c r="L98" s="88">
        <v>182.67929634641408</v>
      </c>
      <c r="M98" s="88">
        <v>56.377730796335449</v>
      </c>
      <c r="N98" s="88">
        <v>88.555858310626704</v>
      </c>
      <c r="O98" s="88">
        <v>131.7614424410541</v>
      </c>
      <c r="P98" s="33"/>
      <c r="Q98"/>
      <c r="R98"/>
      <c r="S98"/>
      <c r="Z98" s="5"/>
      <c r="AA98" s="5"/>
      <c r="AB98" s="5"/>
      <c r="AC98" s="5"/>
      <c r="AD98" s="5"/>
      <c r="AE98" s="5"/>
      <c r="AF98" s="5"/>
      <c r="AG98" s="5"/>
      <c r="AH98" s="5"/>
      <c r="AI98" s="5"/>
    </row>
    <row r="99" spans="1:35" ht="12.75">
      <c r="A99" s="74">
        <v>5</v>
      </c>
      <c r="B99" s="74">
        <v>3</v>
      </c>
      <c r="C99" s="75">
        <v>3</v>
      </c>
      <c r="D99" s="65">
        <v>758024</v>
      </c>
      <c r="E99" s="26" t="s">
        <v>124</v>
      </c>
      <c r="F99" s="84">
        <v>39</v>
      </c>
      <c r="G99" s="84">
        <v>31</v>
      </c>
      <c r="H99" s="84">
        <v>8</v>
      </c>
      <c r="I99" s="85">
        <v>8.9999999999999964</v>
      </c>
      <c r="J99" s="85">
        <v>30</v>
      </c>
      <c r="K99" s="88">
        <v>68.8680911177821</v>
      </c>
      <c r="L99" s="88">
        <v>106.34648370497428</v>
      </c>
      <c r="M99" s="88">
        <v>29.11208151382824</v>
      </c>
      <c r="N99" s="88">
        <v>64.05693950177934</v>
      </c>
      <c r="O99" s="88">
        <v>70.455612963832792</v>
      </c>
      <c r="P99" s="33"/>
      <c r="Q99"/>
      <c r="R99"/>
      <c r="S99"/>
      <c r="Z99" s="5"/>
      <c r="AA99" s="5"/>
      <c r="AB99" s="5"/>
      <c r="AC99" s="5"/>
      <c r="AD99" s="5"/>
      <c r="AE99" s="5"/>
      <c r="AF99" s="5"/>
      <c r="AG99" s="5"/>
      <c r="AH99" s="5"/>
      <c r="AI99" s="5"/>
    </row>
    <row r="100" spans="1:35" ht="12.75">
      <c r="A100" s="74">
        <v>5</v>
      </c>
      <c r="B100" s="74">
        <v>3</v>
      </c>
      <c r="C100" s="75">
        <v>3</v>
      </c>
      <c r="D100" s="65">
        <v>382032</v>
      </c>
      <c r="E100" s="26" t="s">
        <v>89</v>
      </c>
      <c r="F100" s="84">
        <v>39.000000000000007</v>
      </c>
      <c r="G100" s="84">
        <v>25</v>
      </c>
      <c r="H100" s="84">
        <v>14</v>
      </c>
      <c r="I100" s="85">
        <v>6.0000000000000009</v>
      </c>
      <c r="J100" s="85">
        <v>33</v>
      </c>
      <c r="K100" s="88">
        <v>108.00332317917476</v>
      </c>
      <c r="L100" s="88">
        <v>131.92612137203167</v>
      </c>
      <c r="M100" s="88">
        <v>81.585081585081582</v>
      </c>
      <c r="N100" s="88">
        <v>57.859209257473495</v>
      </c>
      <c r="O100" s="88">
        <v>128.2051282051282</v>
      </c>
      <c r="P100" s="33"/>
      <c r="Q100"/>
      <c r="R100"/>
      <c r="S100"/>
      <c r="Z100" s="5"/>
      <c r="AA100" s="5"/>
      <c r="AB100" s="5"/>
      <c r="AC100" s="5"/>
      <c r="AD100" s="5"/>
      <c r="AE100" s="5"/>
      <c r="AF100" s="5"/>
      <c r="AG100" s="5"/>
      <c r="AH100" s="5"/>
      <c r="AI100" s="5"/>
    </row>
    <row r="101" spans="1:35" ht="12.75">
      <c r="A101" s="74">
        <v>5</v>
      </c>
      <c r="B101" s="74">
        <v>3</v>
      </c>
      <c r="C101" s="75">
        <v>3</v>
      </c>
      <c r="D101" s="65">
        <v>158024</v>
      </c>
      <c r="E101" s="26" t="s">
        <v>35</v>
      </c>
      <c r="F101" s="84">
        <v>74</v>
      </c>
      <c r="G101" s="84">
        <v>54</v>
      </c>
      <c r="H101" s="84">
        <v>20</v>
      </c>
      <c r="I101" s="85">
        <v>13</v>
      </c>
      <c r="J101" s="85">
        <v>61</v>
      </c>
      <c r="K101" s="88">
        <v>132.49776186213072</v>
      </c>
      <c r="L101" s="88">
        <v>190.07391763463568</v>
      </c>
      <c r="M101" s="88">
        <v>72.886297376093296</v>
      </c>
      <c r="N101" s="88">
        <v>91.937765205091935</v>
      </c>
      <c r="O101" s="88">
        <v>146.24790218173101</v>
      </c>
      <c r="P101" s="33"/>
      <c r="Q101"/>
      <c r="R101"/>
      <c r="S101"/>
      <c r="Z101" s="5"/>
      <c r="AA101" s="5"/>
      <c r="AB101" s="5"/>
      <c r="AC101" s="5"/>
      <c r="AD101" s="5"/>
      <c r="AE101" s="5"/>
      <c r="AF101" s="5"/>
      <c r="AG101" s="5"/>
      <c r="AH101" s="5"/>
      <c r="AI101" s="5"/>
    </row>
    <row r="102" spans="1:35" ht="12.75">
      <c r="A102" s="74">
        <v>5</v>
      </c>
      <c r="B102" s="74">
        <v>3</v>
      </c>
      <c r="C102" s="75">
        <v>3</v>
      </c>
      <c r="D102" s="65">
        <v>166016</v>
      </c>
      <c r="E102" s="26" t="s">
        <v>255</v>
      </c>
      <c r="F102" s="84">
        <v>91.000000000000028</v>
      </c>
      <c r="G102" s="84">
        <v>72</v>
      </c>
      <c r="H102" s="84">
        <v>19</v>
      </c>
      <c r="I102" s="85">
        <v>16.000000000000007</v>
      </c>
      <c r="J102" s="85">
        <v>75.000000000000028</v>
      </c>
      <c r="K102" s="88">
        <v>159.1465547394194</v>
      </c>
      <c r="L102" s="88">
        <v>238.09523809523807</v>
      </c>
      <c r="M102" s="88">
        <v>70.527097253155162</v>
      </c>
      <c r="N102" s="88">
        <v>110.49723756906081</v>
      </c>
      <c r="O102" s="88">
        <v>175.64402810304455</v>
      </c>
      <c r="P102" s="33"/>
      <c r="Q102"/>
      <c r="R102"/>
      <c r="S102"/>
      <c r="Z102" s="5"/>
      <c r="AA102" s="5"/>
      <c r="AB102" s="5"/>
      <c r="AC102" s="5"/>
      <c r="AD102" s="5"/>
      <c r="AE102" s="5"/>
      <c r="AF102" s="5"/>
      <c r="AG102" s="5"/>
      <c r="AH102" s="5"/>
      <c r="AI102" s="5"/>
    </row>
    <row r="103" spans="1:35" ht="12.75">
      <c r="A103" s="74">
        <v>5</v>
      </c>
      <c r="B103" s="74">
        <v>3</v>
      </c>
      <c r="C103" s="75">
        <v>3</v>
      </c>
      <c r="D103" s="65">
        <v>978028</v>
      </c>
      <c r="E103" s="26" t="s">
        <v>163</v>
      </c>
      <c r="F103" s="84">
        <v>123.00000000000001</v>
      </c>
      <c r="G103" s="84">
        <v>103</v>
      </c>
      <c r="H103" s="84">
        <v>20</v>
      </c>
      <c r="I103" s="85">
        <v>28.000000000000004</v>
      </c>
      <c r="J103" s="85">
        <v>95.000000000000014</v>
      </c>
      <c r="K103" s="88">
        <v>201.80475799835932</v>
      </c>
      <c r="L103" s="88">
        <v>325.3316487681617</v>
      </c>
      <c r="M103" s="88">
        <v>68.282690337999327</v>
      </c>
      <c r="N103" s="88">
        <v>177.7777777777778</v>
      </c>
      <c r="O103" s="88">
        <v>210.17699115044249</v>
      </c>
      <c r="P103" s="33"/>
      <c r="Q103"/>
      <c r="R103"/>
      <c r="S103"/>
      <c r="Z103" s="5"/>
      <c r="AA103" s="5"/>
      <c r="AB103" s="5"/>
      <c r="AC103" s="5"/>
      <c r="AD103" s="5"/>
      <c r="AE103" s="5"/>
      <c r="AF103" s="5"/>
      <c r="AG103" s="5"/>
      <c r="AH103" s="5"/>
      <c r="AI103" s="5"/>
    </row>
    <row r="104" spans="1:35" ht="12.75">
      <c r="A104" s="74">
        <v>5</v>
      </c>
      <c r="B104" s="74">
        <v>3</v>
      </c>
      <c r="C104" s="75">
        <v>3</v>
      </c>
      <c r="D104" s="65">
        <v>974040</v>
      </c>
      <c r="E104" s="26" t="s">
        <v>158</v>
      </c>
      <c r="F104" s="84">
        <v>120</v>
      </c>
      <c r="G104" s="84">
        <v>87</v>
      </c>
      <c r="H104" s="84">
        <v>33</v>
      </c>
      <c r="I104" s="85">
        <v>24.999999999999993</v>
      </c>
      <c r="J104" s="85">
        <v>95</v>
      </c>
      <c r="K104" s="88">
        <v>179.69451931716083</v>
      </c>
      <c r="L104" s="88">
        <v>258.54383358098067</v>
      </c>
      <c r="M104" s="88">
        <v>99.607606399034111</v>
      </c>
      <c r="N104" s="88">
        <v>149.97000599880022</v>
      </c>
      <c r="O104" s="88">
        <v>189.58291758132108</v>
      </c>
      <c r="P104" s="33"/>
      <c r="Q104"/>
      <c r="R104"/>
      <c r="S104"/>
      <c r="Z104" s="5"/>
      <c r="AA104" s="5"/>
      <c r="AB104" s="5"/>
      <c r="AC104" s="5"/>
      <c r="AD104" s="5"/>
      <c r="AE104" s="5"/>
      <c r="AF104" s="5"/>
      <c r="AG104" s="5"/>
      <c r="AH104" s="5"/>
      <c r="AI104" s="5"/>
    </row>
    <row r="105" spans="1:35" ht="12.75">
      <c r="A105" s="74">
        <v>5</v>
      </c>
      <c r="B105" s="74">
        <v>3</v>
      </c>
      <c r="C105" s="75">
        <v>3</v>
      </c>
      <c r="D105" s="65">
        <v>170044</v>
      </c>
      <c r="E105" s="26" t="s">
        <v>52</v>
      </c>
      <c r="F105" s="84">
        <v>89.000000000000014</v>
      </c>
      <c r="G105" s="84">
        <v>81</v>
      </c>
      <c r="H105" s="84">
        <v>8</v>
      </c>
      <c r="I105" s="85">
        <v>26.000000000000011</v>
      </c>
      <c r="J105" s="85">
        <v>63.000000000000014</v>
      </c>
      <c r="K105" s="88">
        <v>193.35216163371717</v>
      </c>
      <c r="L105" s="88">
        <v>340.33613445378148</v>
      </c>
      <c r="M105" s="88">
        <v>35.987404408457039</v>
      </c>
      <c r="N105" s="88">
        <v>222.60273972602749</v>
      </c>
      <c r="O105" s="88">
        <v>183.40611353711796</v>
      </c>
      <c r="P105" s="33"/>
      <c r="Q105"/>
      <c r="R105"/>
      <c r="S105"/>
      <c r="Z105" s="5"/>
      <c r="AA105" s="5"/>
      <c r="AB105" s="5"/>
      <c r="AC105" s="5"/>
      <c r="AD105" s="5"/>
      <c r="AE105" s="5"/>
      <c r="AF105" s="5"/>
      <c r="AG105" s="5"/>
      <c r="AH105" s="5"/>
      <c r="AI105" s="5"/>
    </row>
    <row r="106" spans="1:35" ht="12.75">
      <c r="A106" s="74">
        <v>5</v>
      </c>
      <c r="B106" s="74">
        <v>3</v>
      </c>
      <c r="C106" s="75">
        <v>3</v>
      </c>
      <c r="D106" s="65">
        <v>562036</v>
      </c>
      <c r="E106" s="26" t="s">
        <v>113</v>
      </c>
      <c r="F106" s="84">
        <v>40</v>
      </c>
      <c r="G106" s="84">
        <v>28</v>
      </c>
      <c r="H106" s="84">
        <v>12</v>
      </c>
      <c r="I106" s="85">
        <v>12.999999999999996</v>
      </c>
      <c r="J106" s="85">
        <v>27</v>
      </c>
      <c r="K106" s="88">
        <v>109.46907498631637</v>
      </c>
      <c r="L106" s="88">
        <v>148.77789585547291</v>
      </c>
      <c r="M106" s="88">
        <v>67.720090293453723</v>
      </c>
      <c r="N106" s="88">
        <v>133.74485596707817</v>
      </c>
      <c r="O106" s="88">
        <v>100.67114093959731</v>
      </c>
      <c r="P106" s="33"/>
      <c r="Q106"/>
      <c r="R106"/>
      <c r="S106"/>
      <c r="Z106" s="5"/>
      <c r="AA106" s="5"/>
      <c r="AB106" s="5"/>
      <c r="AC106" s="5"/>
      <c r="AD106" s="5"/>
      <c r="AE106" s="5"/>
      <c r="AF106" s="5"/>
      <c r="AG106" s="5"/>
      <c r="AH106" s="5"/>
      <c r="AI106" s="5"/>
    </row>
    <row r="107" spans="1:35" ht="12.75">
      <c r="A107" s="74">
        <v>5</v>
      </c>
      <c r="B107" s="74">
        <v>3</v>
      </c>
      <c r="C107" s="75">
        <v>3</v>
      </c>
      <c r="D107" s="65">
        <v>978040</v>
      </c>
      <c r="E107" s="26" t="s">
        <v>166</v>
      </c>
      <c r="F107" s="84">
        <v>41</v>
      </c>
      <c r="G107" s="84">
        <v>34</v>
      </c>
      <c r="H107" s="84">
        <v>7</v>
      </c>
      <c r="I107" s="85">
        <v>4.0000000000000009</v>
      </c>
      <c r="J107" s="85">
        <v>37</v>
      </c>
      <c r="K107" s="88">
        <v>103.11871227364185</v>
      </c>
      <c r="L107" s="88">
        <v>163.14779270633395</v>
      </c>
      <c r="M107" s="88">
        <v>36.997885835095133</v>
      </c>
      <c r="N107" s="88">
        <v>41.109969167523133</v>
      </c>
      <c r="O107" s="88">
        <v>123.21012321012321</v>
      </c>
      <c r="P107" s="33"/>
      <c r="Q107"/>
      <c r="R107"/>
      <c r="S107"/>
      <c r="Z107" s="5"/>
      <c r="AA107" s="5"/>
      <c r="AB107" s="5"/>
      <c r="AC107" s="5"/>
      <c r="AD107" s="5"/>
      <c r="AE107" s="5"/>
      <c r="AF107" s="5"/>
      <c r="AG107" s="5"/>
      <c r="AH107" s="5"/>
      <c r="AI107" s="5"/>
    </row>
    <row r="108" spans="1:35" ht="12.75">
      <c r="A108" s="74">
        <v>5</v>
      </c>
      <c r="B108" s="74">
        <v>3</v>
      </c>
      <c r="C108" s="75">
        <v>3</v>
      </c>
      <c r="D108" s="65">
        <v>158036</v>
      </c>
      <c r="E108" s="26" t="s">
        <v>39</v>
      </c>
      <c r="F108" s="84">
        <v>27</v>
      </c>
      <c r="G108" s="84">
        <v>18</v>
      </c>
      <c r="H108" s="84">
        <v>9</v>
      </c>
      <c r="I108" s="85">
        <v>12</v>
      </c>
      <c r="J108" s="85">
        <v>15</v>
      </c>
      <c r="K108" s="88">
        <v>95.238095238095241</v>
      </c>
      <c r="L108" s="88">
        <v>124.13793103448275</v>
      </c>
      <c r="M108" s="88">
        <v>64.981949458483754</v>
      </c>
      <c r="N108" s="88">
        <v>159.57446808510636</v>
      </c>
      <c r="O108" s="88">
        <v>72.011521843494961</v>
      </c>
      <c r="P108" s="33"/>
      <c r="Q108"/>
      <c r="R108"/>
      <c r="S108"/>
      <c r="Z108" s="5"/>
      <c r="AA108" s="5"/>
      <c r="AB108" s="5"/>
      <c r="AC108" s="5"/>
      <c r="AD108" s="5"/>
      <c r="AE108" s="5"/>
      <c r="AF108" s="5"/>
      <c r="AG108" s="5"/>
      <c r="AH108" s="5"/>
      <c r="AI108" s="5"/>
    </row>
    <row r="109" spans="1:35" ht="12.75">
      <c r="A109" s="74">
        <v>5</v>
      </c>
      <c r="B109" s="74">
        <v>3</v>
      </c>
      <c r="C109" s="75">
        <v>3</v>
      </c>
      <c r="D109" s="65">
        <v>334036</v>
      </c>
      <c r="E109" s="26" t="s">
        <v>61</v>
      </c>
      <c r="F109" s="84">
        <v>178.00000000000003</v>
      </c>
      <c r="G109" s="84">
        <v>110</v>
      </c>
      <c r="H109" s="84">
        <v>68</v>
      </c>
      <c r="I109" s="85">
        <v>23.999999999999996</v>
      </c>
      <c r="J109" s="85">
        <v>154.00000000000003</v>
      </c>
      <c r="K109" s="88">
        <v>328.17109144542775</v>
      </c>
      <c r="L109" s="88">
        <v>392.15686274509801</v>
      </c>
      <c r="M109" s="88">
        <v>259.64108438335245</v>
      </c>
      <c r="N109" s="88">
        <v>169.73125884016969</v>
      </c>
      <c r="O109" s="88">
        <v>384.03990024937661</v>
      </c>
      <c r="P109" s="33"/>
      <c r="Q109"/>
      <c r="R109"/>
      <c r="S109"/>
      <c r="Z109" s="5"/>
      <c r="AA109" s="5"/>
      <c r="AB109" s="5"/>
      <c r="AC109" s="5"/>
      <c r="AD109" s="5"/>
      <c r="AE109" s="5"/>
      <c r="AF109" s="5"/>
      <c r="AG109" s="5"/>
      <c r="AH109" s="5"/>
      <c r="AI109" s="5"/>
    </row>
    <row r="110" spans="1:35" ht="12.75">
      <c r="A110" s="77"/>
      <c r="B110" s="77"/>
      <c r="C110" s="77"/>
      <c r="D110" s="82"/>
      <c r="E110" s="71" t="s">
        <v>212</v>
      </c>
      <c r="F110" s="60">
        <v>2300</v>
      </c>
      <c r="G110" s="60">
        <v>1699</v>
      </c>
      <c r="H110" s="60">
        <v>601</v>
      </c>
      <c r="I110" s="60">
        <v>466</v>
      </c>
      <c r="J110" s="60">
        <v>1834</v>
      </c>
      <c r="K110" s="161">
        <v>143.30753797649757</v>
      </c>
      <c r="L110" s="161">
        <v>204.96055203030377</v>
      </c>
      <c r="M110" s="161">
        <v>77.448453608247434</v>
      </c>
      <c r="N110" s="161">
        <v>112.31080690253543</v>
      </c>
      <c r="O110" s="161">
        <v>154.11505688980017</v>
      </c>
      <c r="P110" s="172"/>
      <c r="Q110" s="10"/>
      <c r="R110"/>
      <c r="S110"/>
      <c r="T110" s="5"/>
      <c r="Z110" s="5"/>
      <c r="AA110" s="5"/>
      <c r="AB110" s="5"/>
      <c r="AC110" s="5"/>
      <c r="AD110" s="5"/>
      <c r="AE110" s="5"/>
      <c r="AF110" s="5"/>
      <c r="AG110" s="5"/>
      <c r="AH110" s="5"/>
      <c r="AI110" s="5"/>
    </row>
    <row r="111" spans="1:35" ht="12.75">
      <c r="A111" s="74">
        <v>6</v>
      </c>
      <c r="B111" s="74">
        <v>4</v>
      </c>
      <c r="C111" s="75">
        <v>3</v>
      </c>
      <c r="D111" s="65">
        <v>554004</v>
      </c>
      <c r="E111" s="26" t="s">
        <v>98</v>
      </c>
      <c r="F111" s="84">
        <v>35</v>
      </c>
      <c r="G111" s="84">
        <v>25</v>
      </c>
      <c r="H111" s="84">
        <v>10</v>
      </c>
      <c r="I111" s="85">
        <v>6.0000000000000009</v>
      </c>
      <c r="J111" s="85">
        <v>29.000000000000004</v>
      </c>
      <c r="K111" s="88">
        <v>54.807391168180395</v>
      </c>
      <c r="L111" s="88">
        <v>75.803517283201941</v>
      </c>
      <c r="M111" s="88">
        <v>32.383419689119172</v>
      </c>
      <c r="N111" s="88">
        <v>38.192234245703375</v>
      </c>
      <c r="O111" s="88">
        <v>60.228452751817244</v>
      </c>
      <c r="P111" s="33"/>
      <c r="Q111"/>
      <c r="R111"/>
      <c r="S111"/>
      <c r="Z111" s="5"/>
      <c r="AA111" s="5"/>
      <c r="AB111" s="5"/>
      <c r="AC111" s="5"/>
      <c r="AD111" s="5"/>
      <c r="AE111" s="5"/>
      <c r="AF111" s="5"/>
      <c r="AG111" s="5"/>
      <c r="AH111" s="5"/>
      <c r="AI111" s="5"/>
    </row>
    <row r="112" spans="1:35" ht="12.75">
      <c r="A112" s="74">
        <v>6</v>
      </c>
      <c r="B112" s="74">
        <v>4</v>
      </c>
      <c r="C112" s="75">
        <v>3</v>
      </c>
      <c r="D112" s="65">
        <v>382008</v>
      </c>
      <c r="E112" s="26" t="s">
        <v>84</v>
      </c>
      <c r="F112" s="84">
        <v>27</v>
      </c>
      <c r="G112" s="84">
        <v>22</v>
      </c>
      <c r="H112" s="84">
        <v>5</v>
      </c>
      <c r="I112" s="85">
        <v>4</v>
      </c>
      <c r="J112" s="85">
        <v>23</v>
      </c>
      <c r="K112" s="88">
        <v>73.429426162632581</v>
      </c>
      <c r="L112" s="88">
        <v>113.93060590367685</v>
      </c>
      <c r="M112" s="88">
        <v>28.636884306987398</v>
      </c>
      <c r="N112" s="88">
        <v>49.382716049382715</v>
      </c>
      <c r="O112" s="88">
        <v>80.22322985699337</v>
      </c>
      <c r="P112" s="33"/>
      <c r="Q112"/>
      <c r="R112"/>
      <c r="S112"/>
      <c r="Z112" s="5"/>
      <c r="AA112" s="5"/>
      <c r="AB112" s="5"/>
      <c r="AC112" s="5"/>
      <c r="AD112" s="5"/>
      <c r="AE112" s="5"/>
      <c r="AF112" s="5"/>
      <c r="AG112" s="5"/>
      <c r="AH112" s="5"/>
      <c r="AI112" s="5"/>
    </row>
    <row r="113" spans="1:35" ht="12.75">
      <c r="A113" s="74">
        <v>6</v>
      </c>
      <c r="B113" s="74">
        <v>4</v>
      </c>
      <c r="C113" s="79">
        <v>3</v>
      </c>
      <c r="D113" s="65">
        <v>554012</v>
      </c>
      <c r="E113" s="26" t="s">
        <v>100</v>
      </c>
      <c r="F113" s="84">
        <v>87</v>
      </c>
      <c r="G113" s="84">
        <v>70</v>
      </c>
      <c r="H113" s="84">
        <v>17</v>
      </c>
      <c r="I113" s="85">
        <v>22.000000000000007</v>
      </c>
      <c r="J113" s="85">
        <v>65</v>
      </c>
      <c r="K113" s="88">
        <v>136.83548285624408</v>
      </c>
      <c r="L113" s="88">
        <v>212.24984839296545</v>
      </c>
      <c r="M113" s="88">
        <v>55.555555555555557</v>
      </c>
      <c r="N113" s="88">
        <v>134.06459475929316</v>
      </c>
      <c r="O113" s="88">
        <v>137.79944880220478</v>
      </c>
      <c r="P113" s="33"/>
      <c r="Q113"/>
      <c r="R113"/>
      <c r="S113"/>
      <c r="Z113" s="5"/>
      <c r="AA113" s="5"/>
      <c r="AB113" s="5"/>
      <c r="AC113" s="5"/>
      <c r="AD113" s="5"/>
      <c r="AE113" s="5"/>
      <c r="AF113" s="5"/>
      <c r="AG113" s="5"/>
      <c r="AH113" s="5"/>
      <c r="AI113" s="5"/>
    </row>
    <row r="114" spans="1:35" ht="12.75">
      <c r="A114" s="74">
        <v>6</v>
      </c>
      <c r="B114" s="74">
        <v>4</v>
      </c>
      <c r="C114" s="75">
        <v>3</v>
      </c>
      <c r="D114" s="65">
        <v>382012</v>
      </c>
      <c r="E114" s="26" t="s">
        <v>85</v>
      </c>
      <c r="F114" s="84">
        <v>78</v>
      </c>
      <c r="G114" s="84">
        <v>51</v>
      </c>
      <c r="H114" s="84">
        <v>27</v>
      </c>
      <c r="I114" s="85">
        <v>16</v>
      </c>
      <c r="J114" s="85">
        <v>62</v>
      </c>
      <c r="K114" s="88">
        <v>112.26252158894647</v>
      </c>
      <c r="L114" s="88">
        <v>139.84096517685768</v>
      </c>
      <c r="M114" s="88">
        <v>81.793395940624066</v>
      </c>
      <c r="N114" s="88">
        <v>90.191657271702368</v>
      </c>
      <c r="O114" s="88">
        <v>119.8299188248937</v>
      </c>
      <c r="P114" s="33"/>
      <c r="Q114"/>
      <c r="R114"/>
      <c r="S114"/>
      <c r="Z114" s="5"/>
      <c r="AA114" s="5"/>
      <c r="AB114" s="5"/>
      <c r="AC114" s="5"/>
      <c r="AD114" s="5"/>
      <c r="AE114" s="5"/>
      <c r="AF114" s="5"/>
      <c r="AG114" s="5"/>
      <c r="AH114" s="5"/>
      <c r="AI114" s="5"/>
    </row>
    <row r="115" spans="1:35" ht="12.75">
      <c r="A115" s="74">
        <v>6</v>
      </c>
      <c r="B115" s="74">
        <v>4</v>
      </c>
      <c r="C115" s="75">
        <v>3</v>
      </c>
      <c r="D115" s="65">
        <v>758004</v>
      </c>
      <c r="E115" s="26" t="s">
        <v>122</v>
      </c>
      <c r="F115" s="84">
        <v>32</v>
      </c>
      <c r="G115" s="84">
        <v>27</v>
      </c>
      <c r="H115" s="84">
        <v>5</v>
      </c>
      <c r="I115" s="85">
        <v>4</v>
      </c>
      <c r="J115" s="85">
        <v>28</v>
      </c>
      <c r="K115" s="88">
        <v>49.382716049382715</v>
      </c>
      <c r="L115" s="88">
        <v>80.357142857142847</v>
      </c>
      <c r="M115" s="88">
        <v>16.025641025641026</v>
      </c>
      <c r="N115" s="88">
        <v>24.783147459727385</v>
      </c>
      <c r="O115" s="88">
        <v>57.542129058775181</v>
      </c>
      <c r="P115" s="33"/>
      <c r="Q115"/>
      <c r="R115"/>
      <c r="S115"/>
      <c r="Z115" s="5"/>
      <c r="AA115" s="5"/>
      <c r="AB115" s="5"/>
      <c r="AC115" s="5"/>
      <c r="AD115" s="5"/>
      <c r="AE115" s="5"/>
      <c r="AF115" s="5"/>
      <c r="AG115" s="5"/>
      <c r="AH115" s="5"/>
      <c r="AI115" s="5"/>
    </row>
    <row r="116" spans="1:35" ht="12.75">
      <c r="A116" s="74">
        <v>6</v>
      </c>
      <c r="B116" s="74">
        <v>4</v>
      </c>
      <c r="C116" s="75">
        <v>3</v>
      </c>
      <c r="D116" s="65">
        <v>558012</v>
      </c>
      <c r="E116" s="26" t="s">
        <v>102</v>
      </c>
      <c r="F116" s="84">
        <v>42.000000000000007</v>
      </c>
      <c r="G116" s="84">
        <v>31</v>
      </c>
      <c r="H116" s="84">
        <v>11</v>
      </c>
      <c r="I116" s="85">
        <v>10</v>
      </c>
      <c r="J116" s="85">
        <v>32.000000000000007</v>
      </c>
      <c r="K116" s="88">
        <v>80.940450953941038</v>
      </c>
      <c r="L116" s="88">
        <v>114.51791651274473</v>
      </c>
      <c r="M116" s="88">
        <v>44.319097502014507</v>
      </c>
      <c r="N116" s="88">
        <v>75.872534142640362</v>
      </c>
      <c r="O116" s="88">
        <v>82.665977783518485</v>
      </c>
      <c r="P116" s="33"/>
      <c r="Q116"/>
      <c r="R116"/>
      <c r="S116"/>
      <c r="Z116" s="5"/>
      <c r="AA116" s="5"/>
      <c r="AB116" s="5"/>
      <c r="AC116" s="5"/>
      <c r="AD116" s="5"/>
      <c r="AE116" s="5"/>
      <c r="AF116" s="5"/>
      <c r="AG116" s="5"/>
      <c r="AH116" s="5"/>
      <c r="AI116" s="5"/>
    </row>
    <row r="117" spans="1:35" ht="12.75">
      <c r="A117" s="74">
        <v>6</v>
      </c>
      <c r="B117" s="74">
        <v>4</v>
      </c>
      <c r="C117" s="75">
        <v>3</v>
      </c>
      <c r="D117" s="65">
        <v>558016</v>
      </c>
      <c r="E117" s="26" t="s">
        <v>103</v>
      </c>
      <c r="F117" s="84">
        <v>37</v>
      </c>
      <c r="G117" s="84">
        <v>31</v>
      </c>
      <c r="H117" s="84">
        <v>6</v>
      </c>
      <c r="I117" s="85">
        <v>9</v>
      </c>
      <c r="J117" s="85">
        <v>28</v>
      </c>
      <c r="K117" s="88">
        <v>55.773289116671691</v>
      </c>
      <c r="L117" s="88">
        <v>89.362928797924468</v>
      </c>
      <c r="M117" s="88">
        <v>18.957345971563981</v>
      </c>
      <c r="N117" s="88">
        <v>54.151624548736457</v>
      </c>
      <c r="O117" s="88">
        <v>56.315366049879323</v>
      </c>
      <c r="P117" s="33"/>
      <c r="Q117"/>
      <c r="R117"/>
      <c r="S117"/>
      <c r="Z117" s="5"/>
      <c r="AA117" s="5"/>
      <c r="AB117" s="5"/>
      <c r="AC117" s="5"/>
      <c r="AD117" s="5"/>
      <c r="AE117" s="5"/>
      <c r="AF117" s="5"/>
      <c r="AG117" s="5"/>
      <c r="AH117" s="5"/>
      <c r="AI117" s="5"/>
    </row>
    <row r="118" spans="1:35" ht="12.75">
      <c r="A118" s="74">
        <v>6</v>
      </c>
      <c r="B118" s="74">
        <v>4</v>
      </c>
      <c r="C118" s="75">
        <v>3</v>
      </c>
      <c r="D118" s="65">
        <v>566008</v>
      </c>
      <c r="E118" s="26" t="s">
        <v>114</v>
      </c>
      <c r="F118" s="84">
        <v>59</v>
      </c>
      <c r="G118" s="84">
        <v>55</v>
      </c>
      <c r="H118" s="84">
        <v>4</v>
      </c>
      <c r="I118" s="85">
        <v>6.9999999999999991</v>
      </c>
      <c r="J118" s="85">
        <v>52</v>
      </c>
      <c r="K118" s="88">
        <v>113.92160648773894</v>
      </c>
      <c r="L118" s="88">
        <v>210.0840336134454</v>
      </c>
      <c r="M118" s="88">
        <v>15.618898867629833</v>
      </c>
      <c r="N118" s="88">
        <v>58.381984987489567</v>
      </c>
      <c r="O118" s="88">
        <v>130.6532663316583</v>
      </c>
      <c r="P118" s="33"/>
      <c r="Q118"/>
      <c r="R118"/>
      <c r="S118"/>
      <c r="Z118" s="5"/>
      <c r="AA118" s="5"/>
      <c r="AB118" s="5"/>
      <c r="AC118" s="5"/>
      <c r="AD118" s="5"/>
      <c r="AE118" s="5"/>
      <c r="AF118" s="5"/>
      <c r="AG118" s="5"/>
      <c r="AH118" s="5"/>
      <c r="AI118" s="5"/>
    </row>
    <row r="119" spans="1:35" ht="12.75">
      <c r="A119" s="74">
        <v>6</v>
      </c>
      <c r="B119" s="74">
        <v>4</v>
      </c>
      <c r="C119" s="75">
        <v>3</v>
      </c>
      <c r="D119" s="65">
        <v>370004</v>
      </c>
      <c r="E119" s="26" t="s">
        <v>71</v>
      </c>
      <c r="F119" s="84">
        <v>75</v>
      </c>
      <c r="G119" s="84">
        <v>51</v>
      </c>
      <c r="H119" s="84">
        <v>24</v>
      </c>
      <c r="I119" s="85">
        <v>9.0000000000000018</v>
      </c>
      <c r="J119" s="85">
        <v>66</v>
      </c>
      <c r="K119" s="88">
        <v>126.41159615708747</v>
      </c>
      <c r="L119" s="88">
        <v>168.70658286470393</v>
      </c>
      <c r="M119" s="88">
        <v>82.474226804123717</v>
      </c>
      <c r="N119" s="88">
        <v>58.252427184466029</v>
      </c>
      <c r="O119" s="88">
        <v>150.41020966271651</v>
      </c>
      <c r="P119" s="33"/>
      <c r="Q119"/>
      <c r="R119"/>
      <c r="S119"/>
      <c r="Z119" s="5"/>
      <c r="AA119" s="5"/>
      <c r="AB119" s="5"/>
      <c r="AC119" s="5"/>
      <c r="AD119" s="5"/>
      <c r="AE119" s="5"/>
      <c r="AF119" s="5"/>
      <c r="AG119" s="5"/>
      <c r="AH119" s="5"/>
      <c r="AI119" s="5"/>
    </row>
    <row r="120" spans="1:35" ht="12.75">
      <c r="A120" s="74">
        <v>6</v>
      </c>
      <c r="B120" s="74">
        <v>4</v>
      </c>
      <c r="C120" s="75">
        <v>3</v>
      </c>
      <c r="D120" s="65">
        <v>562016</v>
      </c>
      <c r="E120" s="26" t="s">
        <v>108</v>
      </c>
      <c r="F120" s="84">
        <v>113</v>
      </c>
      <c r="G120" s="84">
        <v>86</v>
      </c>
      <c r="H120" s="84">
        <v>27</v>
      </c>
      <c r="I120" s="85">
        <v>28</v>
      </c>
      <c r="J120" s="85">
        <v>85</v>
      </c>
      <c r="K120" s="88">
        <v>219.80159502042403</v>
      </c>
      <c r="L120" s="88">
        <v>327.49428789032754</v>
      </c>
      <c r="M120" s="88">
        <v>107.35586481113319</v>
      </c>
      <c r="N120" s="88">
        <v>210.84337349397589</v>
      </c>
      <c r="O120" s="88">
        <v>222.92158405455024</v>
      </c>
      <c r="P120" s="33"/>
      <c r="Q120"/>
      <c r="R120"/>
      <c r="S120"/>
      <c r="Z120" s="5"/>
      <c r="AA120" s="5"/>
      <c r="AB120" s="5"/>
      <c r="AC120" s="5"/>
      <c r="AD120" s="5"/>
      <c r="AE120" s="5"/>
      <c r="AF120" s="5"/>
      <c r="AG120" s="5"/>
      <c r="AH120" s="5"/>
      <c r="AI120" s="5"/>
    </row>
    <row r="121" spans="1:35" ht="12.75">
      <c r="A121" s="74">
        <v>6</v>
      </c>
      <c r="B121" s="74">
        <v>4</v>
      </c>
      <c r="C121" s="75">
        <v>3</v>
      </c>
      <c r="D121" s="65">
        <v>382020</v>
      </c>
      <c r="E121" s="26" t="s">
        <v>86</v>
      </c>
      <c r="F121" s="84">
        <v>87</v>
      </c>
      <c r="G121" s="84">
        <v>56</v>
      </c>
      <c r="H121" s="84">
        <v>31</v>
      </c>
      <c r="I121" s="85">
        <v>15</v>
      </c>
      <c r="J121" s="85">
        <v>72</v>
      </c>
      <c r="K121" s="88">
        <v>116.98265429608712</v>
      </c>
      <c r="L121" s="88">
        <v>144.85256078634248</v>
      </c>
      <c r="M121" s="88">
        <v>86.810417250070017</v>
      </c>
      <c r="N121" s="88">
        <v>77.239958805355315</v>
      </c>
      <c r="O121" s="88">
        <v>131.02820746132846</v>
      </c>
      <c r="P121" s="33"/>
      <c r="Q121"/>
      <c r="R121"/>
      <c r="S121"/>
      <c r="Z121" s="5"/>
      <c r="AA121" s="5"/>
      <c r="AB121" s="5"/>
      <c r="AC121" s="5"/>
      <c r="AD121" s="5"/>
      <c r="AE121" s="5"/>
      <c r="AF121" s="5"/>
      <c r="AG121" s="5"/>
      <c r="AH121" s="5"/>
      <c r="AI121" s="5"/>
    </row>
    <row r="122" spans="1:35" ht="12.75">
      <c r="A122" s="74">
        <v>6</v>
      </c>
      <c r="B122" s="74">
        <v>4</v>
      </c>
      <c r="C122" s="75">
        <v>3</v>
      </c>
      <c r="D122" s="65">
        <v>954020</v>
      </c>
      <c r="E122" s="26" t="s">
        <v>141</v>
      </c>
      <c r="F122" s="84">
        <v>44.999999999999993</v>
      </c>
      <c r="G122" s="84">
        <v>31</v>
      </c>
      <c r="H122" s="84">
        <v>14</v>
      </c>
      <c r="I122" s="85">
        <v>15.999999999999996</v>
      </c>
      <c r="J122" s="85">
        <v>28.999999999999993</v>
      </c>
      <c r="K122" s="88">
        <v>165.19823788546253</v>
      </c>
      <c r="L122" s="88">
        <v>219.8581560283688</v>
      </c>
      <c r="M122" s="88">
        <v>106.54490106544901</v>
      </c>
      <c r="N122" s="88">
        <v>225.35211267605629</v>
      </c>
      <c r="O122" s="88">
        <v>143.99205561072489</v>
      </c>
      <c r="P122" s="33"/>
      <c r="Q122"/>
      <c r="R122"/>
      <c r="S122"/>
      <c r="Z122" s="5"/>
      <c r="AA122" s="5"/>
      <c r="AB122" s="5"/>
      <c r="AC122" s="5"/>
      <c r="AD122" s="5"/>
      <c r="AE122" s="5"/>
      <c r="AF122" s="5"/>
      <c r="AG122" s="5"/>
      <c r="AH122" s="5"/>
      <c r="AI122" s="5"/>
    </row>
    <row r="123" spans="1:35" ht="12.75">
      <c r="A123" s="74">
        <v>6</v>
      </c>
      <c r="B123" s="74">
        <v>4</v>
      </c>
      <c r="C123" s="75">
        <v>3</v>
      </c>
      <c r="D123" s="65">
        <v>162016</v>
      </c>
      <c r="E123" s="26" t="s">
        <v>42</v>
      </c>
      <c r="F123" s="84">
        <v>33</v>
      </c>
      <c r="G123" s="84">
        <v>29</v>
      </c>
      <c r="H123" s="84">
        <v>4</v>
      </c>
      <c r="I123" s="85">
        <v>10.999999999999998</v>
      </c>
      <c r="J123" s="85">
        <v>21.999999999999996</v>
      </c>
      <c r="K123" s="88">
        <v>54.009819967266779</v>
      </c>
      <c r="L123" s="88">
        <v>90.342679127725859</v>
      </c>
      <c r="M123" s="88">
        <v>13.793103448275861</v>
      </c>
      <c r="N123" s="88">
        <v>65.515187611673596</v>
      </c>
      <c r="O123" s="88">
        <v>49.650191830286609</v>
      </c>
      <c r="P123" s="33"/>
      <c r="Q123"/>
      <c r="R123"/>
      <c r="S123"/>
      <c r="Z123" s="5"/>
      <c r="AA123" s="5"/>
      <c r="AB123" s="5"/>
      <c r="AC123" s="5"/>
      <c r="AD123" s="5"/>
      <c r="AE123" s="5"/>
      <c r="AF123" s="5"/>
      <c r="AG123" s="5"/>
      <c r="AH123" s="5"/>
      <c r="AI123" s="5"/>
    </row>
    <row r="124" spans="1:35" ht="12.75">
      <c r="A124" s="74">
        <v>6</v>
      </c>
      <c r="B124" s="74">
        <v>4</v>
      </c>
      <c r="C124" s="75">
        <v>3</v>
      </c>
      <c r="D124" s="65">
        <v>154032</v>
      </c>
      <c r="E124" s="26" t="s">
        <v>28</v>
      </c>
      <c r="F124" s="84">
        <v>79.000000000000014</v>
      </c>
      <c r="G124" s="84">
        <v>55</v>
      </c>
      <c r="H124" s="84">
        <v>24</v>
      </c>
      <c r="I124" s="85">
        <v>19</v>
      </c>
      <c r="J124" s="85">
        <v>60.000000000000014</v>
      </c>
      <c r="K124" s="88">
        <v>189.72142170989434</v>
      </c>
      <c r="L124" s="88">
        <v>256.52985074626866</v>
      </c>
      <c r="M124" s="88">
        <v>118.81188118811882</v>
      </c>
      <c r="N124" s="88">
        <v>176.57992565055764</v>
      </c>
      <c r="O124" s="88">
        <v>194.30051813471505</v>
      </c>
      <c r="P124" s="33"/>
      <c r="Q124"/>
      <c r="R124"/>
      <c r="S124"/>
      <c r="Z124" s="5"/>
      <c r="AA124" s="5"/>
      <c r="AB124" s="5"/>
      <c r="AC124" s="5"/>
      <c r="AD124" s="5"/>
      <c r="AE124" s="5"/>
      <c r="AF124" s="5"/>
      <c r="AG124" s="5"/>
      <c r="AH124" s="5"/>
      <c r="AI124" s="5"/>
    </row>
    <row r="125" spans="1:35" ht="12.75">
      <c r="A125" s="74">
        <v>6</v>
      </c>
      <c r="B125" s="74">
        <v>4</v>
      </c>
      <c r="C125" s="75">
        <v>3</v>
      </c>
      <c r="D125" s="65">
        <v>382024</v>
      </c>
      <c r="E125" s="26" t="s">
        <v>87</v>
      </c>
      <c r="F125" s="84">
        <v>47.999999999999993</v>
      </c>
      <c r="G125" s="84">
        <v>36</v>
      </c>
      <c r="H125" s="84">
        <v>12</v>
      </c>
      <c r="I125" s="85">
        <v>12.999999999999996</v>
      </c>
      <c r="J125" s="85">
        <v>35</v>
      </c>
      <c r="K125" s="88">
        <v>77.481840193704599</v>
      </c>
      <c r="L125" s="88">
        <v>113.63636363636364</v>
      </c>
      <c r="M125" s="88">
        <v>39.643211100099109</v>
      </c>
      <c r="N125" s="88">
        <v>86.37873754152821</v>
      </c>
      <c r="O125" s="88">
        <v>74.626865671641795</v>
      </c>
      <c r="P125" s="33"/>
      <c r="Q125"/>
      <c r="R125"/>
      <c r="S125"/>
      <c r="Z125" s="5"/>
      <c r="AA125" s="5"/>
      <c r="AB125" s="5"/>
      <c r="AC125" s="5"/>
      <c r="AD125" s="5"/>
      <c r="AE125" s="5"/>
      <c r="AF125" s="5"/>
      <c r="AG125" s="5"/>
      <c r="AH125" s="5"/>
      <c r="AI125" s="5"/>
    </row>
    <row r="126" spans="1:35" ht="12.75">
      <c r="A126" s="74">
        <v>6</v>
      </c>
      <c r="B126" s="74">
        <v>4</v>
      </c>
      <c r="C126" s="75">
        <v>3</v>
      </c>
      <c r="D126" s="65">
        <v>378016</v>
      </c>
      <c r="E126" s="26" t="s">
        <v>80</v>
      </c>
      <c r="F126" s="84">
        <v>111</v>
      </c>
      <c r="G126" s="84">
        <v>77</v>
      </c>
      <c r="H126" s="84">
        <v>34</v>
      </c>
      <c r="I126" s="85">
        <v>20</v>
      </c>
      <c r="J126" s="85">
        <v>91</v>
      </c>
      <c r="K126" s="88">
        <v>294.74243228890072</v>
      </c>
      <c r="L126" s="88">
        <v>388.69257950530033</v>
      </c>
      <c r="M126" s="88">
        <v>190.47619047619048</v>
      </c>
      <c r="N126" s="88">
        <v>211.64021164021162</v>
      </c>
      <c r="O126" s="88">
        <v>322.58064516129031</v>
      </c>
      <c r="P126" s="33"/>
      <c r="Q126"/>
      <c r="R126"/>
      <c r="S126"/>
      <c r="Z126" s="5"/>
      <c r="AA126" s="5"/>
      <c r="AB126" s="5"/>
      <c r="AC126" s="5"/>
      <c r="AD126" s="5"/>
      <c r="AE126" s="5"/>
      <c r="AF126" s="5"/>
      <c r="AG126" s="5"/>
      <c r="AH126" s="5"/>
      <c r="AI126" s="5"/>
    </row>
    <row r="127" spans="1:35" ht="12.75">
      <c r="A127" s="74">
        <v>6</v>
      </c>
      <c r="B127" s="74">
        <v>4</v>
      </c>
      <c r="C127" s="75">
        <v>3</v>
      </c>
      <c r="D127" s="65">
        <v>382028</v>
      </c>
      <c r="E127" s="26" t="s">
        <v>88</v>
      </c>
      <c r="F127" s="84">
        <v>64</v>
      </c>
      <c r="G127" s="84">
        <v>43</v>
      </c>
      <c r="H127" s="84">
        <v>21</v>
      </c>
      <c r="I127" s="85">
        <v>21</v>
      </c>
      <c r="J127" s="85">
        <v>43</v>
      </c>
      <c r="K127" s="88">
        <v>138.19909306845173</v>
      </c>
      <c r="L127" s="88">
        <v>176.08517608517607</v>
      </c>
      <c r="M127" s="88">
        <v>95.93421653723162</v>
      </c>
      <c r="N127" s="88">
        <v>169.35483870967744</v>
      </c>
      <c r="O127" s="88">
        <v>126.80625184311413</v>
      </c>
      <c r="P127" s="33"/>
      <c r="Q127"/>
      <c r="R127"/>
      <c r="S127"/>
      <c r="Z127" s="5"/>
      <c r="AA127" s="5"/>
      <c r="AB127" s="5"/>
      <c r="AC127" s="5"/>
      <c r="AD127" s="5"/>
      <c r="AE127" s="5"/>
      <c r="AF127" s="5"/>
      <c r="AG127" s="5"/>
      <c r="AH127" s="5"/>
      <c r="AI127" s="5"/>
    </row>
    <row r="128" spans="1:35" ht="12.75">
      <c r="A128" s="74">
        <v>6</v>
      </c>
      <c r="B128" s="74">
        <v>4</v>
      </c>
      <c r="C128" s="75">
        <v>3</v>
      </c>
      <c r="D128" s="65">
        <v>382044</v>
      </c>
      <c r="E128" s="26" t="s">
        <v>90</v>
      </c>
      <c r="F128" s="84">
        <v>42</v>
      </c>
      <c r="G128" s="84">
        <v>29</v>
      </c>
      <c r="H128" s="84">
        <v>13</v>
      </c>
      <c r="I128" s="85">
        <v>5.0000000000000018</v>
      </c>
      <c r="J128" s="85">
        <v>37</v>
      </c>
      <c r="K128" s="88">
        <v>72.929328008334778</v>
      </c>
      <c r="L128" s="88">
        <v>96.15384615384616</v>
      </c>
      <c r="M128" s="88">
        <v>47.393364928909953</v>
      </c>
      <c r="N128" s="88">
        <v>33.046926635822885</v>
      </c>
      <c r="O128" s="88">
        <v>87.14083843617523</v>
      </c>
      <c r="P128" s="33"/>
      <c r="Q128"/>
      <c r="R128"/>
      <c r="S128"/>
      <c r="Z128" s="5"/>
      <c r="AA128" s="5"/>
      <c r="AB128" s="5"/>
      <c r="AC128" s="5"/>
      <c r="AD128" s="5"/>
      <c r="AE128" s="5"/>
      <c r="AF128" s="5"/>
      <c r="AG128" s="5"/>
      <c r="AH128" s="5"/>
      <c r="AI128" s="5"/>
    </row>
    <row r="129" spans="1:35" ht="12.75">
      <c r="A129" s="74">
        <v>6</v>
      </c>
      <c r="B129" s="74">
        <v>4</v>
      </c>
      <c r="C129" s="75">
        <v>3</v>
      </c>
      <c r="D129" s="65">
        <v>570028</v>
      </c>
      <c r="E129" s="26" t="s">
        <v>120</v>
      </c>
      <c r="F129" s="84">
        <v>29</v>
      </c>
      <c r="G129" s="84">
        <v>27</v>
      </c>
      <c r="H129" s="84">
        <v>2</v>
      </c>
      <c r="I129" s="85">
        <v>5</v>
      </c>
      <c r="J129" s="85">
        <v>24</v>
      </c>
      <c r="K129" s="88">
        <v>68.219242531169144</v>
      </c>
      <c r="L129" s="88">
        <v>123.17518248175183</v>
      </c>
      <c r="M129" s="88">
        <v>9.7134531325886346</v>
      </c>
      <c r="N129" s="88">
        <v>49.115913555992137</v>
      </c>
      <c r="O129" s="88">
        <v>74.234457160532003</v>
      </c>
      <c r="P129" s="33"/>
      <c r="Q129"/>
      <c r="R129"/>
      <c r="S129"/>
      <c r="Z129" s="5"/>
      <c r="AA129" s="5"/>
      <c r="AB129" s="5"/>
      <c r="AC129" s="5"/>
      <c r="AD129" s="5"/>
      <c r="AE129" s="5"/>
      <c r="AF129" s="5"/>
      <c r="AG129" s="5"/>
      <c r="AH129" s="5"/>
      <c r="AI129" s="5"/>
    </row>
    <row r="130" spans="1:35" ht="12.75">
      <c r="A130" s="74">
        <v>6</v>
      </c>
      <c r="B130" s="74">
        <v>4</v>
      </c>
      <c r="C130" s="75">
        <v>3</v>
      </c>
      <c r="D130" s="65">
        <v>378024</v>
      </c>
      <c r="E130" s="26" t="s">
        <v>81</v>
      </c>
      <c r="F130" s="84">
        <v>48</v>
      </c>
      <c r="G130" s="84">
        <v>34</v>
      </c>
      <c r="H130" s="84">
        <v>14</v>
      </c>
      <c r="I130" s="85">
        <v>14.999999999999998</v>
      </c>
      <c r="J130" s="85">
        <v>33</v>
      </c>
      <c r="K130" s="88">
        <v>119.13626209977662</v>
      </c>
      <c r="L130" s="88">
        <v>161.21384542437175</v>
      </c>
      <c r="M130" s="88">
        <v>72.916666666666671</v>
      </c>
      <c r="N130" s="88">
        <v>149.40239043824701</v>
      </c>
      <c r="O130" s="88">
        <v>109.09090909090909</v>
      </c>
      <c r="P130" s="33"/>
      <c r="Q130"/>
      <c r="R130"/>
      <c r="S130"/>
      <c r="Z130" s="5"/>
      <c r="AA130" s="5"/>
      <c r="AB130" s="5"/>
      <c r="AC130" s="5"/>
      <c r="AD130" s="5"/>
      <c r="AE130" s="5"/>
      <c r="AF130" s="5"/>
      <c r="AG130" s="5"/>
      <c r="AH130" s="5"/>
      <c r="AI130" s="5"/>
    </row>
    <row r="131" spans="1:35" ht="12.75">
      <c r="A131" s="74">
        <v>6</v>
      </c>
      <c r="B131" s="74">
        <v>4</v>
      </c>
      <c r="C131" s="75">
        <v>3</v>
      </c>
      <c r="D131" s="65">
        <v>962052</v>
      </c>
      <c r="E131" s="26" t="s">
        <v>154</v>
      </c>
      <c r="F131" s="84">
        <v>19</v>
      </c>
      <c r="G131" s="84">
        <v>16</v>
      </c>
      <c r="H131" s="84">
        <v>3</v>
      </c>
      <c r="I131" s="85">
        <v>2</v>
      </c>
      <c r="J131" s="85">
        <v>17</v>
      </c>
      <c r="K131" s="88">
        <v>53.778658363996605</v>
      </c>
      <c r="L131" s="88">
        <v>85.744908896034303</v>
      </c>
      <c r="M131" s="88">
        <v>17.99640071985603</v>
      </c>
      <c r="N131" s="88">
        <v>23.724792408066431</v>
      </c>
      <c r="O131" s="88">
        <v>63.197026022304833</v>
      </c>
      <c r="P131" s="33"/>
      <c r="Q131"/>
      <c r="R131"/>
      <c r="S131"/>
      <c r="Z131" s="5"/>
      <c r="AA131" s="5"/>
      <c r="AB131" s="5"/>
      <c r="AC131" s="5"/>
      <c r="AD131" s="5"/>
      <c r="AE131" s="5"/>
      <c r="AF131" s="5"/>
      <c r="AG131" s="5"/>
      <c r="AH131" s="5"/>
      <c r="AI131" s="5"/>
    </row>
    <row r="132" spans="1:35" ht="12.75">
      <c r="A132" s="74">
        <v>6</v>
      </c>
      <c r="B132" s="74">
        <v>4</v>
      </c>
      <c r="C132" s="75">
        <v>3</v>
      </c>
      <c r="D132" s="65">
        <v>770032</v>
      </c>
      <c r="E132" s="26" t="s">
        <v>131</v>
      </c>
      <c r="F132" s="84">
        <v>56</v>
      </c>
      <c r="G132" s="84">
        <v>42</v>
      </c>
      <c r="H132" s="84">
        <v>14</v>
      </c>
      <c r="I132" s="85">
        <v>20</v>
      </c>
      <c r="J132" s="85">
        <v>36</v>
      </c>
      <c r="K132" s="88">
        <v>104.30247718383312</v>
      </c>
      <c r="L132" s="88">
        <v>155.38290788013319</v>
      </c>
      <c r="M132" s="88">
        <v>52.513128282070518</v>
      </c>
      <c r="N132" s="88">
        <v>147.71048744460856</v>
      </c>
      <c r="O132" s="88">
        <v>89.663760896637612</v>
      </c>
      <c r="P132" s="33"/>
      <c r="Q132"/>
      <c r="R132"/>
      <c r="S132"/>
      <c r="Z132" s="5"/>
      <c r="AA132" s="5"/>
      <c r="AB132" s="5"/>
      <c r="AC132" s="5"/>
      <c r="AD132" s="5"/>
      <c r="AE132" s="5"/>
      <c r="AF132" s="5"/>
      <c r="AG132" s="5"/>
      <c r="AH132" s="5"/>
      <c r="AI132" s="5"/>
    </row>
    <row r="133" spans="1:35" ht="12.75">
      <c r="A133" s="74">
        <v>6</v>
      </c>
      <c r="B133" s="74">
        <v>4</v>
      </c>
      <c r="C133" s="75">
        <v>3</v>
      </c>
      <c r="D133" s="65">
        <v>374036</v>
      </c>
      <c r="E133" s="26" t="s">
        <v>76</v>
      </c>
      <c r="F133" s="84">
        <v>46</v>
      </c>
      <c r="G133" s="84">
        <v>35</v>
      </c>
      <c r="H133" s="84">
        <v>11</v>
      </c>
      <c r="I133" s="85">
        <v>7.0000000000000018</v>
      </c>
      <c r="J133" s="85">
        <v>39</v>
      </c>
      <c r="K133" s="88">
        <v>155.77378936674569</v>
      </c>
      <c r="L133" s="88">
        <v>228.75816993464051</v>
      </c>
      <c r="M133" s="88">
        <v>77.301475755446234</v>
      </c>
      <c r="N133" s="88">
        <v>89.628681177976972</v>
      </c>
      <c r="O133" s="88">
        <v>179.55801104972375</v>
      </c>
      <c r="P133" s="33"/>
      <c r="Q133"/>
      <c r="R133"/>
      <c r="S133"/>
      <c r="Z133" s="5"/>
      <c r="AA133" s="5"/>
      <c r="AB133" s="5"/>
      <c r="AC133" s="5"/>
      <c r="AD133" s="5"/>
      <c r="AE133" s="5"/>
      <c r="AF133" s="5"/>
      <c r="AG133" s="5"/>
      <c r="AH133" s="5"/>
      <c r="AI133" s="5"/>
    </row>
    <row r="134" spans="1:35" ht="12.75">
      <c r="A134" s="74">
        <v>6</v>
      </c>
      <c r="B134" s="74">
        <v>4</v>
      </c>
      <c r="C134" s="75">
        <v>3</v>
      </c>
      <c r="D134" s="65">
        <v>754028</v>
      </c>
      <c r="E134" s="26" t="s">
        <v>269</v>
      </c>
      <c r="F134" s="84">
        <v>21</v>
      </c>
      <c r="G134" s="84">
        <v>16</v>
      </c>
      <c r="H134" s="84">
        <v>5</v>
      </c>
      <c r="I134" s="85">
        <v>1</v>
      </c>
      <c r="J134" s="85">
        <v>20</v>
      </c>
      <c r="K134" s="88">
        <v>28.834271591377178</v>
      </c>
      <c r="L134" s="88">
        <v>41.666666666666664</v>
      </c>
      <c r="M134" s="88">
        <v>14.522218995062445</v>
      </c>
      <c r="N134" s="88">
        <v>5.9171597633136095</v>
      </c>
      <c r="O134" s="88">
        <v>35.758984444841765</v>
      </c>
      <c r="P134" s="33"/>
      <c r="Q134"/>
      <c r="R134"/>
      <c r="S134"/>
      <c r="Z134" s="5"/>
      <c r="AA134" s="5"/>
      <c r="AB134" s="5"/>
      <c r="AC134" s="5"/>
      <c r="AD134" s="5"/>
      <c r="AE134" s="5"/>
      <c r="AF134" s="5"/>
      <c r="AG134" s="5"/>
      <c r="AH134" s="5"/>
      <c r="AI134" s="5"/>
    </row>
    <row r="135" spans="1:35" ht="12.75">
      <c r="A135" s="74">
        <v>6</v>
      </c>
      <c r="B135" s="74">
        <v>4</v>
      </c>
      <c r="C135" s="75">
        <v>3</v>
      </c>
      <c r="D135" s="65">
        <v>382048</v>
      </c>
      <c r="E135" s="26" t="s">
        <v>91</v>
      </c>
      <c r="F135" s="84">
        <v>37</v>
      </c>
      <c r="G135" s="84">
        <v>28</v>
      </c>
      <c r="H135" s="84">
        <v>9</v>
      </c>
      <c r="I135" s="85">
        <v>7.0000000000000009</v>
      </c>
      <c r="J135" s="85">
        <v>30</v>
      </c>
      <c r="K135" s="88">
        <v>93.387178192831897</v>
      </c>
      <c r="L135" s="88">
        <v>131.33208255159477</v>
      </c>
      <c r="M135" s="88">
        <v>49.180327868852466</v>
      </c>
      <c r="N135" s="88">
        <v>67.437379576107901</v>
      </c>
      <c r="O135" s="88">
        <v>102.59917920656635</v>
      </c>
      <c r="P135" s="33"/>
      <c r="Q135"/>
      <c r="R135"/>
      <c r="S135"/>
      <c r="Z135" s="5"/>
      <c r="AA135" s="5"/>
      <c r="AB135" s="5"/>
      <c r="AC135" s="5"/>
      <c r="AD135" s="5"/>
      <c r="AE135" s="5"/>
      <c r="AF135" s="5"/>
      <c r="AG135" s="5"/>
      <c r="AH135" s="5"/>
      <c r="AI135" s="5"/>
    </row>
    <row r="136" spans="1:35" ht="12.75">
      <c r="A136" s="74">
        <v>6</v>
      </c>
      <c r="B136" s="74">
        <v>4</v>
      </c>
      <c r="C136" s="75">
        <v>3</v>
      </c>
      <c r="D136" s="65">
        <v>170032</v>
      </c>
      <c r="E136" s="26" t="s">
        <v>51</v>
      </c>
      <c r="F136" s="84">
        <v>93.000000000000028</v>
      </c>
      <c r="G136" s="84">
        <v>78</v>
      </c>
      <c r="H136" s="84">
        <v>15</v>
      </c>
      <c r="I136" s="85">
        <v>21</v>
      </c>
      <c r="J136" s="85">
        <v>72.000000000000028</v>
      </c>
      <c r="K136" s="88">
        <v>221.37586288978821</v>
      </c>
      <c r="L136" s="88">
        <v>365.16853932584269</v>
      </c>
      <c r="M136" s="88">
        <v>72.639225181598064</v>
      </c>
      <c r="N136" s="88">
        <v>199.61977186311788</v>
      </c>
      <c r="O136" s="88">
        <v>228.64401397268983</v>
      </c>
      <c r="P136" s="33"/>
      <c r="Q136"/>
      <c r="R136"/>
      <c r="S136"/>
      <c r="Z136" s="5"/>
      <c r="AA136" s="5"/>
      <c r="AB136" s="5"/>
      <c r="AC136" s="5"/>
      <c r="AD136" s="5"/>
      <c r="AE136" s="5"/>
      <c r="AF136" s="5"/>
      <c r="AG136" s="5"/>
      <c r="AH136" s="5"/>
      <c r="AI136" s="5"/>
    </row>
    <row r="137" spans="1:35" ht="12.75">
      <c r="A137" s="74">
        <v>6</v>
      </c>
      <c r="B137" s="74">
        <v>4</v>
      </c>
      <c r="C137" s="75">
        <v>3</v>
      </c>
      <c r="D137" s="65">
        <v>378028</v>
      </c>
      <c r="E137" s="26" t="s">
        <v>82</v>
      </c>
      <c r="F137" s="84">
        <v>60</v>
      </c>
      <c r="G137" s="84">
        <v>46</v>
      </c>
      <c r="H137" s="84">
        <v>14</v>
      </c>
      <c r="I137" s="85">
        <v>22.999999999999996</v>
      </c>
      <c r="J137" s="85">
        <v>37</v>
      </c>
      <c r="K137" s="88">
        <v>141.0105757931845</v>
      </c>
      <c r="L137" s="88">
        <v>202.82186948853615</v>
      </c>
      <c r="M137" s="88">
        <v>70.457976849521884</v>
      </c>
      <c r="N137" s="88">
        <v>208.14479638009044</v>
      </c>
      <c r="O137" s="88">
        <v>117.46031746031746</v>
      </c>
      <c r="P137" s="33"/>
      <c r="Q137"/>
      <c r="R137"/>
      <c r="S137"/>
      <c r="Z137" s="5"/>
      <c r="AA137" s="5"/>
      <c r="AB137" s="5"/>
      <c r="AC137" s="5"/>
      <c r="AD137" s="5"/>
      <c r="AE137" s="5"/>
      <c r="AF137" s="5"/>
      <c r="AG137" s="5"/>
      <c r="AH137" s="5"/>
      <c r="AI137" s="5"/>
    </row>
    <row r="138" spans="1:35" ht="12.75">
      <c r="A138" s="74">
        <v>6</v>
      </c>
      <c r="B138" s="74">
        <v>4</v>
      </c>
      <c r="C138" s="75">
        <v>3</v>
      </c>
      <c r="D138" s="65">
        <v>958040</v>
      </c>
      <c r="E138" s="26" t="s">
        <v>147</v>
      </c>
      <c r="F138" s="84">
        <v>22</v>
      </c>
      <c r="G138" s="84">
        <v>19</v>
      </c>
      <c r="H138" s="84">
        <v>3</v>
      </c>
      <c r="I138" s="85">
        <v>7.0000000000000009</v>
      </c>
      <c r="J138" s="85">
        <v>15</v>
      </c>
      <c r="K138" s="88">
        <v>61.145080600333522</v>
      </c>
      <c r="L138" s="88">
        <v>97.435897435897445</v>
      </c>
      <c r="M138" s="88">
        <v>18.203883495145632</v>
      </c>
      <c r="N138" s="88">
        <v>86.41975308641976</v>
      </c>
      <c r="O138" s="88">
        <v>53.80200860832138</v>
      </c>
      <c r="P138" s="33"/>
      <c r="Q138"/>
      <c r="R138"/>
      <c r="S138"/>
      <c r="Z138" s="5"/>
      <c r="AA138" s="5"/>
      <c r="AB138" s="5"/>
      <c r="AC138" s="5"/>
      <c r="AD138" s="5"/>
      <c r="AE138" s="5"/>
      <c r="AF138" s="5"/>
      <c r="AG138" s="5"/>
      <c r="AH138" s="5"/>
      <c r="AI138" s="5"/>
    </row>
    <row r="139" spans="1:35" ht="12.75">
      <c r="A139" s="74">
        <v>6</v>
      </c>
      <c r="B139" s="74">
        <v>4</v>
      </c>
      <c r="C139" s="75">
        <v>3</v>
      </c>
      <c r="D139" s="65">
        <v>954028</v>
      </c>
      <c r="E139" s="26" t="s">
        <v>143</v>
      </c>
      <c r="F139" s="84">
        <v>51</v>
      </c>
      <c r="G139" s="84">
        <v>37</v>
      </c>
      <c r="H139" s="84">
        <v>14</v>
      </c>
      <c r="I139" s="85">
        <v>9.0000000000000018</v>
      </c>
      <c r="J139" s="85">
        <v>42</v>
      </c>
      <c r="K139" s="88">
        <v>164.09266409266408</v>
      </c>
      <c r="L139" s="88">
        <v>231.53942428035046</v>
      </c>
      <c r="M139" s="88">
        <v>92.715231788079478</v>
      </c>
      <c r="N139" s="88">
        <v>114.0684410646388</v>
      </c>
      <c r="O139" s="88">
        <v>181.11254851228978</v>
      </c>
      <c r="P139" s="33"/>
      <c r="Q139"/>
      <c r="R139"/>
      <c r="S139"/>
      <c r="Z139" s="5"/>
      <c r="AA139" s="5"/>
      <c r="AB139" s="5"/>
      <c r="AC139" s="5"/>
      <c r="AD139" s="5"/>
      <c r="AE139" s="5"/>
      <c r="AF139" s="5"/>
      <c r="AG139" s="5"/>
      <c r="AH139" s="5"/>
      <c r="AI139" s="5"/>
    </row>
    <row r="140" spans="1:35" ht="12.75">
      <c r="A140" s="74">
        <v>6</v>
      </c>
      <c r="B140" s="74">
        <v>4</v>
      </c>
      <c r="C140" s="75">
        <v>3</v>
      </c>
      <c r="D140" s="65">
        <v>958044</v>
      </c>
      <c r="E140" s="26" t="s">
        <v>148</v>
      </c>
      <c r="F140" s="84">
        <v>26</v>
      </c>
      <c r="G140" s="84">
        <v>20</v>
      </c>
      <c r="H140" s="84">
        <v>6</v>
      </c>
      <c r="I140" s="85">
        <v>8</v>
      </c>
      <c r="J140" s="85">
        <v>18</v>
      </c>
      <c r="K140" s="88">
        <v>66.275809329594708</v>
      </c>
      <c r="L140" s="88">
        <v>99.304865938430979</v>
      </c>
      <c r="M140" s="88">
        <v>31.430068098480881</v>
      </c>
      <c r="N140" s="88">
        <v>86.206896551724142</v>
      </c>
      <c r="O140" s="88">
        <v>60.100166944908182</v>
      </c>
      <c r="P140" s="33"/>
      <c r="Q140"/>
      <c r="R140"/>
      <c r="S140"/>
      <c r="Z140" s="5"/>
      <c r="AA140" s="5"/>
      <c r="AB140" s="5"/>
      <c r="AC140" s="5"/>
      <c r="AD140" s="5"/>
      <c r="AE140" s="5"/>
      <c r="AF140" s="5"/>
      <c r="AG140" s="5"/>
      <c r="AH140" s="5"/>
      <c r="AI140" s="5"/>
    </row>
    <row r="141" spans="1:35" ht="12.75">
      <c r="A141" s="74">
        <v>6</v>
      </c>
      <c r="B141" s="74">
        <v>4</v>
      </c>
      <c r="C141" s="75">
        <v>3</v>
      </c>
      <c r="D141" s="65">
        <v>754044</v>
      </c>
      <c r="E141" s="26" t="s">
        <v>220</v>
      </c>
      <c r="F141" s="84">
        <v>38.000000000000007</v>
      </c>
      <c r="G141" s="84">
        <v>28</v>
      </c>
      <c r="H141" s="84">
        <v>10</v>
      </c>
      <c r="I141" s="85">
        <v>6.0000000000000009</v>
      </c>
      <c r="J141" s="85">
        <v>32.000000000000007</v>
      </c>
      <c r="K141" s="88">
        <v>97.560975609756113</v>
      </c>
      <c r="L141" s="88">
        <v>143.29580348004095</v>
      </c>
      <c r="M141" s="88">
        <v>51.519835136527561</v>
      </c>
      <c r="N141" s="88">
        <v>60.544904137235122</v>
      </c>
      <c r="O141" s="88">
        <v>110.19283746556476</v>
      </c>
      <c r="P141" s="33"/>
      <c r="Q141"/>
      <c r="R141"/>
      <c r="S141"/>
      <c r="Z141" s="5"/>
      <c r="AA141" s="5"/>
      <c r="AB141" s="5"/>
      <c r="AC141" s="5"/>
      <c r="AD141" s="5"/>
      <c r="AE141" s="5"/>
      <c r="AF141" s="5"/>
      <c r="AG141" s="5"/>
      <c r="AH141" s="5"/>
      <c r="AI141" s="5"/>
    </row>
    <row r="142" spans="1:35" ht="12.75">
      <c r="A142" s="74">
        <v>6</v>
      </c>
      <c r="B142" s="74">
        <v>4</v>
      </c>
      <c r="C142" s="75">
        <v>3</v>
      </c>
      <c r="D142" s="65">
        <v>974044</v>
      </c>
      <c r="E142" s="26" t="s">
        <v>159</v>
      </c>
      <c r="F142" s="84">
        <v>55</v>
      </c>
      <c r="G142" s="84">
        <v>41</v>
      </c>
      <c r="H142" s="84">
        <v>14</v>
      </c>
      <c r="I142" s="85">
        <v>5.0000000000000009</v>
      </c>
      <c r="J142" s="85">
        <v>50</v>
      </c>
      <c r="K142" s="88">
        <v>164.27718040621266</v>
      </c>
      <c r="L142" s="88">
        <v>237.26851851851853</v>
      </c>
      <c r="M142" s="88">
        <v>86.419753086419746</v>
      </c>
      <c r="N142" s="88">
        <v>59.952038369304567</v>
      </c>
      <c r="O142" s="88">
        <v>198.88623707239458</v>
      </c>
      <c r="P142" s="33"/>
      <c r="Q142"/>
      <c r="R142"/>
      <c r="S142"/>
      <c r="Z142" s="5"/>
      <c r="AA142" s="5"/>
      <c r="AB142" s="5"/>
      <c r="AC142" s="5"/>
      <c r="AD142" s="5"/>
      <c r="AE142" s="5"/>
      <c r="AF142" s="5"/>
      <c r="AG142" s="5"/>
      <c r="AH142" s="5"/>
      <c r="AI142" s="5"/>
    </row>
    <row r="143" spans="1:35" ht="12.75">
      <c r="A143" s="74">
        <v>6</v>
      </c>
      <c r="B143" s="74">
        <v>4</v>
      </c>
      <c r="C143" s="75">
        <v>3</v>
      </c>
      <c r="D143" s="65">
        <v>378032</v>
      </c>
      <c r="E143" s="26" t="s">
        <v>83</v>
      </c>
      <c r="F143" s="84">
        <v>34</v>
      </c>
      <c r="G143" s="84">
        <v>28</v>
      </c>
      <c r="H143" s="84">
        <v>6</v>
      </c>
      <c r="I143" s="85">
        <v>8</v>
      </c>
      <c r="J143" s="85">
        <v>26</v>
      </c>
      <c r="K143" s="88">
        <v>73.465859982713923</v>
      </c>
      <c r="L143" s="88">
        <v>115.08425811755036</v>
      </c>
      <c r="M143" s="88">
        <v>27.33485193621868</v>
      </c>
      <c r="N143" s="88">
        <v>66.44518272425249</v>
      </c>
      <c r="O143" s="88">
        <v>75.934579439252332</v>
      </c>
      <c r="P143" s="33"/>
      <c r="Q143"/>
      <c r="R143"/>
      <c r="S143"/>
      <c r="Z143" s="5"/>
      <c r="AA143" s="5"/>
      <c r="AB143" s="5"/>
      <c r="AC143" s="5"/>
      <c r="AD143" s="5"/>
      <c r="AE143" s="5"/>
      <c r="AF143" s="5"/>
      <c r="AG143" s="5"/>
      <c r="AH143" s="5"/>
      <c r="AI143" s="5"/>
    </row>
    <row r="144" spans="1:35" ht="12.75">
      <c r="A144" s="74">
        <v>6</v>
      </c>
      <c r="B144" s="74">
        <v>4</v>
      </c>
      <c r="C144" s="75">
        <v>3</v>
      </c>
      <c r="D144" s="65">
        <v>954032</v>
      </c>
      <c r="E144" s="26" t="s">
        <v>144</v>
      </c>
      <c r="F144" s="84">
        <v>89</v>
      </c>
      <c r="G144" s="84">
        <v>63</v>
      </c>
      <c r="H144" s="84">
        <v>26</v>
      </c>
      <c r="I144" s="85">
        <v>25.999999999999996</v>
      </c>
      <c r="J144" s="85">
        <v>63</v>
      </c>
      <c r="K144" s="88">
        <v>244.10312671420735</v>
      </c>
      <c r="L144" s="88">
        <v>325.07739938080493</v>
      </c>
      <c r="M144" s="88">
        <v>152.22482435597189</v>
      </c>
      <c r="N144" s="88">
        <v>285.71428571428567</v>
      </c>
      <c r="O144" s="88">
        <v>230.26315789473682</v>
      </c>
      <c r="P144" s="33"/>
      <c r="Q144"/>
      <c r="R144"/>
      <c r="S144"/>
      <c r="Z144" s="5"/>
      <c r="AA144" s="5"/>
      <c r="AB144" s="5"/>
      <c r="AC144" s="5"/>
      <c r="AD144" s="5"/>
      <c r="AE144" s="5"/>
      <c r="AF144" s="5"/>
      <c r="AG144" s="5"/>
      <c r="AH144" s="5"/>
      <c r="AI144" s="5"/>
    </row>
    <row r="145" spans="1:35" ht="12.75">
      <c r="A145" s="74">
        <v>6</v>
      </c>
      <c r="B145" s="74">
        <v>4</v>
      </c>
      <c r="C145" s="75">
        <v>3</v>
      </c>
      <c r="D145" s="65">
        <v>374048</v>
      </c>
      <c r="E145" s="26" t="s">
        <v>77</v>
      </c>
      <c r="F145" s="84">
        <v>27</v>
      </c>
      <c r="G145" s="84">
        <v>10</v>
      </c>
      <c r="H145" s="84">
        <v>17</v>
      </c>
      <c r="I145" s="85">
        <v>1.0000000000000002</v>
      </c>
      <c r="J145" s="85">
        <v>26</v>
      </c>
      <c r="K145" s="88">
        <v>76.465590484282075</v>
      </c>
      <c r="L145" s="88">
        <v>56.211354693648119</v>
      </c>
      <c r="M145" s="88">
        <v>97.031963470319624</v>
      </c>
      <c r="N145" s="88">
        <v>11.723329425556862</v>
      </c>
      <c r="O145" s="88">
        <v>97.087378640776691</v>
      </c>
      <c r="P145" s="33"/>
      <c r="Q145"/>
      <c r="R145"/>
      <c r="S145"/>
      <c r="Z145" s="5"/>
      <c r="AA145" s="5"/>
      <c r="AB145" s="5"/>
      <c r="AC145" s="5"/>
      <c r="AD145" s="5"/>
      <c r="AE145" s="5"/>
      <c r="AF145" s="5"/>
      <c r="AG145" s="5"/>
      <c r="AH145" s="5"/>
      <c r="AI145" s="5"/>
    </row>
    <row r="146" spans="1:35" ht="12.75">
      <c r="A146" s="74">
        <v>6</v>
      </c>
      <c r="B146" s="74">
        <v>4</v>
      </c>
      <c r="C146" s="75">
        <v>3</v>
      </c>
      <c r="D146" s="65">
        <v>374052</v>
      </c>
      <c r="E146" s="26" t="s">
        <v>78</v>
      </c>
      <c r="F146" s="84">
        <v>24</v>
      </c>
      <c r="G146" s="84">
        <v>19</v>
      </c>
      <c r="H146" s="84">
        <v>5</v>
      </c>
      <c r="I146" s="85">
        <v>10</v>
      </c>
      <c r="J146" s="85">
        <v>14</v>
      </c>
      <c r="K146" s="88">
        <v>77.046548956661312</v>
      </c>
      <c r="L146" s="88">
        <v>115.36126290224651</v>
      </c>
      <c r="M146" s="88">
        <v>34.059945504087196</v>
      </c>
      <c r="N146" s="88">
        <v>125.31328320802004</v>
      </c>
      <c r="O146" s="88">
        <v>60.422960725075527</v>
      </c>
      <c r="P146" s="33"/>
      <c r="Q146"/>
      <c r="R146"/>
      <c r="S146"/>
      <c r="Z146" s="5"/>
      <c r="AA146" s="5"/>
      <c r="AB146" s="5"/>
      <c r="AC146" s="5"/>
      <c r="AD146" s="5"/>
      <c r="AE146" s="5"/>
      <c r="AF146" s="5"/>
      <c r="AG146" s="5"/>
      <c r="AH146" s="5"/>
      <c r="AI146" s="5"/>
    </row>
    <row r="147" spans="1:35" ht="12.75">
      <c r="A147" s="77"/>
      <c r="B147" s="77"/>
      <c r="C147" s="77"/>
      <c r="D147" s="69"/>
      <c r="E147" s="71" t="s">
        <v>213</v>
      </c>
      <c r="F147" s="60">
        <v>1869</v>
      </c>
      <c r="G147" s="60">
        <v>1392</v>
      </c>
      <c r="H147" s="60">
        <v>477</v>
      </c>
      <c r="I147" s="60">
        <v>416</v>
      </c>
      <c r="J147" s="60">
        <v>1453</v>
      </c>
      <c r="K147" s="161">
        <v>109.0819953425665</v>
      </c>
      <c r="L147" s="161">
        <v>156.35003538093474</v>
      </c>
      <c r="M147" s="161">
        <v>57.953054381105119</v>
      </c>
      <c r="N147" s="161">
        <v>96.577982077355259</v>
      </c>
      <c r="O147" s="161">
        <v>113.28109772736131</v>
      </c>
      <c r="P147" s="172"/>
      <c r="Q147"/>
      <c r="R147"/>
      <c r="S147"/>
      <c r="Z147" s="5"/>
      <c r="AA147" s="5"/>
      <c r="AB147" s="5"/>
      <c r="AC147" s="5"/>
      <c r="AD147" s="5"/>
      <c r="AE147" s="5"/>
      <c r="AF147" s="5"/>
      <c r="AG147" s="5"/>
      <c r="AH147" s="5"/>
      <c r="AI147" s="5"/>
    </row>
    <row r="148" spans="1:35" ht="12.75">
      <c r="A148" s="74">
        <v>7</v>
      </c>
      <c r="B148" s="74">
        <v>1</v>
      </c>
      <c r="C148" s="75">
        <v>4</v>
      </c>
      <c r="D148" s="65">
        <v>362008</v>
      </c>
      <c r="E148" s="26" t="s">
        <v>63</v>
      </c>
      <c r="F148" s="84">
        <v>187</v>
      </c>
      <c r="G148" s="84">
        <v>129</v>
      </c>
      <c r="H148" s="84">
        <v>58</v>
      </c>
      <c r="I148" s="85">
        <v>28</v>
      </c>
      <c r="J148" s="85">
        <v>159</v>
      </c>
      <c r="K148" s="88">
        <v>196.11955951756684</v>
      </c>
      <c r="L148" s="88">
        <v>265.59604694255711</v>
      </c>
      <c r="M148" s="88">
        <v>123.98460880718255</v>
      </c>
      <c r="N148" s="88">
        <v>112.26944667201283</v>
      </c>
      <c r="O148" s="88">
        <v>225.82019599488711</v>
      </c>
      <c r="P148" s="33"/>
      <c r="Q148"/>
      <c r="R148"/>
      <c r="S148"/>
      <c r="Z148" s="5"/>
      <c r="AA148" s="5"/>
      <c r="AB148" s="5"/>
      <c r="AC148" s="5"/>
      <c r="AD148" s="5"/>
      <c r="AE148" s="5"/>
      <c r="AF148" s="5"/>
      <c r="AG148" s="5"/>
      <c r="AH148" s="5"/>
      <c r="AI148" s="5"/>
    </row>
    <row r="149" spans="1:35" ht="12.75">
      <c r="A149" s="74">
        <v>7</v>
      </c>
      <c r="B149" s="74">
        <v>1</v>
      </c>
      <c r="C149" s="75">
        <v>4</v>
      </c>
      <c r="D149" s="65">
        <v>562004</v>
      </c>
      <c r="E149" s="26" t="s">
        <v>104</v>
      </c>
      <c r="F149" s="84">
        <v>184</v>
      </c>
      <c r="G149" s="84">
        <v>149</v>
      </c>
      <c r="H149" s="84">
        <v>35</v>
      </c>
      <c r="I149" s="85">
        <v>33.000000000000007</v>
      </c>
      <c r="J149" s="85">
        <v>151.00000000000003</v>
      </c>
      <c r="K149" s="88">
        <v>189.04757012226446</v>
      </c>
      <c r="L149" s="88">
        <v>296.99023320709591</v>
      </c>
      <c r="M149" s="88">
        <v>74.215436810856659</v>
      </c>
      <c r="N149" s="88">
        <v>133.17191283292982</v>
      </c>
      <c r="O149" s="88">
        <v>208.13232253618196</v>
      </c>
      <c r="P149" s="33"/>
      <c r="Q149"/>
      <c r="R149"/>
      <c r="S149"/>
      <c r="Z149" s="5"/>
      <c r="AA149" s="5"/>
      <c r="AB149" s="5"/>
      <c r="AC149" s="5"/>
      <c r="AD149" s="5"/>
      <c r="AE149" s="5"/>
      <c r="AF149" s="5"/>
      <c r="AG149" s="5"/>
      <c r="AH149" s="5"/>
      <c r="AI149" s="5"/>
    </row>
    <row r="150" spans="1:35" ht="12.75">
      <c r="A150" s="74">
        <v>7</v>
      </c>
      <c r="B150" s="74">
        <v>1</v>
      </c>
      <c r="C150" s="75">
        <v>4</v>
      </c>
      <c r="D150" s="65">
        <v>358008</v>
      </c>
      <c r="E150" s="26" t="s">
        <v>62</v>
      </c>
      <c r="F150" s="84">
        <v>176.99999999999997</v>
      </c>
      <c r="G150" s="84">
        <v>121</v>
      </c>
      <c r="H150" s="84">
        <v>56</v>
      </c>
      <c r="I150" s="85">
        <v>37.999999999999993</v>
      </c>
      <c r="J150" s="85">
        <v>138.99999999999997</v>
      </c>
      <c r="K150" s="88">
        <v>130.55985837574681</v>
      </c>
      <c r="L150" s="88">
        <v>172.95597484276729</v>
      </c>
      <c r="M150" s="88">
        <v>85.352842554488646</v>
      </c>
      <c r="N150" s="88">
        <v>114.87303506650542</v>
      </c>
      <c r="O150" s="88">
        <v>135.62298760854713</v>
      </c>
      <c r="P150" s="33"/>
      <c r="Q150"/>
      <c r="R150"/>
      <c r="S150"/>
      <c r="Z150" s="5"/>
      <c r="AA150" s="5"/>
      <c r="AB150" s="5"/>
      <c r="AC150" s="5"/>
      <c r="AD150" s="5"/>
      <c r="AE150" s="5"/>
      <c r="AF150" s="5"/>
      <c r="AG150" s="5"/>
      <c r="AH150" s="5"/>
      <c r="AI150" s="5"/>
    </row>
    <row r="151" spans="1:35" ht="12.75">
      <c r="A151" s="74">
        <v>7</v>
      </c>
      <c r="B151" s="74">
        <v>1</v>
      </c>
      <c r="C151" s="75">
        <v>4</v>
      </c>
      <c r="D151" s="65">
        <v>334012</v>
      </c>
      <c r="E151" s="26" t="s">
        <v>58</v>
      </c>
      <c r="F151" s="84">
        <v>160</v>
      </c>
      <c r="G151" s="84">
        <v>111</v>
      </c>
      <c r="H151" s="84">
        <v>49</v>
      </c>
      <c r="I151" s="85">
        <v>21.999999999999996</v>
      </c>
      <c r="J151" s="85">
        <v>138</v>
      </c>
      <c r="K151" s="88">
        <v>201.30850528434826</v>
      </c>
      <c r="L151" s="88">
        <v>277.5</v>
      </c>
      <c r="M151" s="88">
        <v>124.11347517730498</v>
      </c>
      <c r="N151" s="88">
        <v>108.42779694430753</v>
      </c>
      <c r="O151" s="88">
        <v>233.14749113025849</v>
      </c>
      <c r="P151" s="33"/>
      <c r="Q151"/>
      <c r="R151"/>
      <c r="S151"/>
      <c r="Z151" s="5"/>
      <c r="AA151" s="5"/>
      <c r="AB151" s="5"/>
      <c r="AC151" s="5"/>
      <c r="AD151" s="5"/>
      <c r="AE151" s="5"/>
      <c r="AF151" s="5"/>
      <c r="AG151" s="5"/>
      <c r="AH151" s="5"/>
      <c r="AI151" s="5"/>
    </row>
    <row r="152" spans="1:35" ht="12.75">
      <c r="A152" s="74">
        <v>7</v>
      </c>
      <c r="B152" s="74">
        <v>1</v>
      </c>
      <c r="C152" s="75">
        <v>4</v>
      </c>
      <c r="D152" s="65">
        <v>562014</v>
      </c>
      <c r="E152" s="26" t="s">
        <v>107</v>
      </c>
      <c r="F152" s="84">
        <v>207.00000000000006</v>
      </c>
      <c r="G152" s="84">
        <v>159</v>
      </c>
      <c r="H152" s="84">
        <v>48</v>
      </c>
      <c r="I152" s="85">
        <v>41.999999999999993</v>
      </c>
      <c r="J152" s="85">
        <v>165.00000000000003</v>
      </c>
      <c r="K152" s="88">
        <v>177.65190525231725</v>
      </c>
      <c r="L152" s="88">
        <v>266.3316582914573</v>
      </c>
      <c r="M152" s="88">
        <v>84.477296726504747</v>
      </c>
      <c r="N152" s="88">
        <v>139.21113689095125</v>
      </c>
      <c r="O152" s="88">
        <v>191.08280254777074</v>
      </c>
      <c r="P152" s="33"/>
      <c r="Q152"/>
      <c r="R152"/>
      <c r="S152"/>
      <c r="Z152" s="5"/>
      <c r="AA152" s="5"/>
      <c r="AB152" s="5"/>
      <c r="AC152" s="5"/>
      <c r="AD152" s="5"/>
      <c r="AE152" s="5"/>
      <c r="AF152" s="5"/>
      <c r="AG152" s="5"/>
      <c r="AH152" s="5"/>
      <c r="AI152" s="5"/>
    </row>
    <row r="153" spans="1:35" ht="12.75">
      <c r="A153" s="74">
        <v>7</v>
      </c>
      <c r="B153" s="74">
        <v>1</v>
      </c>
      <c r="C153" s="75">
        <v>4</v>
      </c>
      <c r="D153" s="65">
        <v>562020</v>
      </c>
      <c r="E153" s="26" t="s">
        <v>109</v>
      </c>
      <c r="F153" s="84">
        <v>112</v>
      </c>
      <c r="G153" s="84">
        <v>85</v>
      </c>
      <c r="H153" s="84">
        <v>27</v>
      </c>
      <c r="I153" s="85">
        <v>30</v>
      </c>
      <c r="J153" s="85">
        <v>82</v>
      </c>
      <c r="K153" s="88">
        <v>132.87459959663067</v>
      </c>
      <c r="L153" s="88">
        <v>191.87358916478556</v>
      </c>
      <c r="M153" s="88">
        <v>67.516879219804949</v>
      </c>
      <c r="N153" s="88">
        <v>135.31799729364005</v>
      </c>
      <c r="O153" s="88">
        <v>132.00257566001287</v>
      </c>
      <c r="P153" s="33"/>
      <c r="Q153"/>
      <c r="R153"/>
      <c r="S153"/>
      <c r="Z153" s="5"/>
      <c r="AA153" s="5"/>
      <c r="AB153" s="5"/>
      <c r="AC153" s="5"/>
      <c r="AD153" s="5"/>
      <c r="AE153" s="5"/>
      <c r="AF153" s="5"/>
      <c r="AG153" s="5"/>
      <c r="AH153" s="5"/>
      <c r="AI153" s="5"/>
    </row>
    <row r="154" spans="1:35" ht="12.75">
      <c r="A154" s="74">
        <v>7</v>
      </c>
      <c r="B154" s="74">
        <v>1</v>
      </c>
      <c r="C154" s="75">
        <v>4</v>
      </c>
      <c r="D154" s="65">
        <v>978024</v>
      </c>
      <c r="E154" s="26" t="s">
        <v>162</v>
      </c>
      <c r="F154" s="84">
        <v>197.00000000000006</v>
      </c>
      <c r="G154" s="84">
        <v>146</v>
      </c>
      <c r="H154" s="84">
        <v>51</v>
      </c>
      <c r="I154" s="85">
        <v>57.000000000000007</v>
      </c>
      <c r="J154" s="85">
        <v>140.00000000000006</v>
      </c>
      <c r="K154" s="88">
        <v>163.879876882123</v>
      </c>
      <c r="L154" s="88">
        <v>233.37595907928389</v>
      </c>
      <c r="M154" s="88">
        <v>88.464874241110152</v>
      </c>
      <c r="N154" s="88">
        <v>184.70511989630592</v>
      </c>
      <c r="O154" s="88">
        <v>156.68718522663687</v>
      </c>
      <c r="P154" s="33"/>
      <c r="Q154"/>
      <c r="R154"/>
      <c r="S154"/>
      <c r="Z154" s="5"/>
      <c r="AA154" s="5"/>
      <c r="AB154" s="5"/>
      <c r="AC154" s="5"/>
      <c r="AD154" s="5"/>
      <c r="AE154" s="5"/>
      <c r="AF154" s="5"/>
      <c r="AG154" s="5"/>
      <c r="AH154" s="5"/>
      <c r="AI154" s="5"/>
    </row>
    <row r="155" spans="1:35" ht="12.75">
      <c r="A155" s="74">
        <v>7</v>
      </c>
      <c r="B155" s="74">
        <v>1</v>
      </c>
      <c r="C155" s="75">
        <v>4</v>
      </c>
      <c r="D155" s="65">
        <v>562024</v>
      </c>
      <c r="E155" s="26" t="s">
        <v>110</v>
      </c>
      <c r="F155" s="84">
        <v>108</v>
      </c>
      <c r="G155" s="84">
        <v>93</v>
      </c>
      <c r="H155" s="84">
        <v>15</v>
      </c>
      <c r="I155" s="85">
        <v>28.000000000000007</v>
      </c>
      <c r="J155" s="85">
        <v>80</v>
      </c>
      <c r="K155" s="88">
        <v>95.914742451154538</v>
      </c>
      <c r="L155" s="88">
        <v>159.32842213465821</v>
      </c>
      <c r="M155" s="88">
        <v>27.659966808039833</v>
      </c>
      <c r="N155" s="88">
        <v>94.658553076402995</v>
      </c>
      <c r="O155" s="88">
        <v>96.362322331968187</v>
      </c>
      <c r="P155" s="33"/>
      <c r="Q155"/>
      <c r="R155"/>
      <c r="S155"/>
      <c r="Z155" s="5"/>
      <c r="AA155" s="5"/>
      <c r="AB155" s="5"/>
      <c r="AC155" s="5"/>
      <c r="AD155" s="5"/>
      <c r="AE155" s="5"/>
      <c r="AF155" s="5"/>
      <c r="AG155" s="5"/>
      <c r="AH155" s="5"/>
      <c r="AI155" s="5"/>
    </row>
    <row r="156" spans="1:35" ht="12.75">
      <c r="A156" s="74">
        <v>7</v>
      </c>
      <c r="B156" s="74">
        <v>1</v>
      </c>
      <c r="C156" s="75">
        <v>4</v>
      </c>
      <c r="D156" s="65">
        <v>770024</v>
      </c>
      <c r="E156" s="26" t="s">
        <v>130</v>
      </c>
      <c r="F156" s="84">
        <v>75</v>
      </c>
      <c r="G156" s="84">
        <v>62</v>
      </c>
      <c r="H156" s="84">
        <v>13</v>
      </c>
      <c r="I156" s="85">
        <v>24.000000000000004</v>
      </c>
      <c r="J156" s="85">
        <v>51</v>
      </c>
      <c r="K156" s="88">
        <v>61.551087402544113</v>
      </c>
      <c r="L156" s="88">
        <v>97.163454004074595</v>
      </c>
      <c r="M156" s="88">
        <v>22.398345968297726</v>
      </c>
      <c r="N156" s="88">
        <v>75.949367088607616</v>
      </c>
      <c r="O156" s="88">
        <v>56.50969529085873</v>
      </c>
      <c r="P156" s="33"/>
      <c r="Q156"/>
      <c r="R156"/>
      <c r="S156"/>
      <c r="Z156" s="5"/>
      <c r="AA156" s="5"/>
      <c r="AB156" s="5"/>
      <c r="AC156" s="5"/>
      <c r="AD156" s="5"/>
      <c r="AE156" s="5"/>
      <c r="AF156" s="5"/>
      <c r="AG156" s="5"/>
      <c r="AH156" s="5"/>
      <c r="AI156" s="5"/>
    </row>
    <row r="157" spans="1:35" ht="12.75">
      <c r="A157" s="74">
        <v>7</v>
      </c>
      <c r="B157" s="74">
        <v>1</v>
      </c>
      <c r="C157" s="75">
        <v>4</v>
      </c>
      <c r="D157" s="65">
        <v>562032</v>
      </c>
      <c r="E157" s="26" t="s">
        <v>112</v>
      </c>
      <c r="F157" s="84">
        <v>153.99999999999997</v>
      </c>
      <c r="G157" s="84">
        <v>116</v>
      </c>
      <c r="H157" s="84">
        <v>38</v>
      </c>
      <c r="I157" s="85">
        <v>79.999999999999986</v>
      </c>
      <c r="J157" s="85">
        <v>73.999999999999986</v>
      </c>
      <c r="K157" s="88">
        <v>101.14942528735629</v>
      </c>
      <c r="L157" s="88">
        <v>145.41807697129246</v>
      </c>
      <c r="M157" s="88">
        <v>52.428256070640174</v>
      </c>
      <c r="N157" s="88">
        <v>206.07934054611022</v>
      </c>
      <c r="O157" s="88">
        <v>65.238473067089828</v>
      </c>
      <c r="P157" s="33"/>
      <c r="Q157"/>
      <c r="R157"/>
      <c r="S157"/>
      <c r="Z157" s="5"/>
      <c r="AA157" s="5"/>
      <c r="AB157" s="5"/>
      <c r="AC157" s="5"/>
      <c r="AD157" s="5"/>
      <c r="AE157" s="5"/>
      <c r="AF157" s="5"/>
      <c r="AG157" s="5"/>
      <c r="AH157" s="5"/>
      <c r="AI157" s="5"/>
    </row>
    <row r="158" spans="1:35" ht="12.75">
      <c r="A158" s="74">
        <v>7</v>
      </c>
      <c r="B158" s="74">
        <v>1</v>
      </c>
      <c r="C158" s="75">
        <v>4</v>
      </c>
      <c r="D158" s="65">
        <v>334032</v>
      </c>
      <c r="E158" s="26" t="s">
        <v>60</v>
      </c>
      <c r="F158" s="84">
        <v>137.00000000000006</v>
      </c>
      <c r="G158" s="84">
        <v>92</v>
      </c>
      <c r="H158" s="84">
        <v>45</v>
      </c>
      <c r="I158" s="85">
        <v>31.000000000000004</v>
      </c>
      <c r="J158" s="85">
        <v>106.00000000000004</v>
      </c>
      <c r="K158" s="88">
        <v>165.9600242277408</v>
      </c>
      <c r="L158" s="88">
        <v>211.00917431192661</v>
      </c>
      <c r="M158" s="88">
        <v>115.53273427471117</v>
      </c>
      <c r="N158" s="88">
        <v>149.46962391513983</v>
      </c>
      <c r="O158" s="88">
        <v>171.49328587607189</v>
      </c>
      <c r="P158" s="33"/>
      <c r="Q158"/>
      <c r="R158"/>
      <c r="S158"/>
      <c r="Z158" s="5"/>
      <c r="AA158" s="5"/>
      <c r="AB158" s="5"/>
      <c r="AC158" s="5"/>
      <c r="AD158" s="5"/>
      <c r="AE158" s="5"/>
      <c r="AF158" s="5"/>
      <c r="AG158" s="5"/>
      <c r="AH158" s="5"/>
      <c r="AI158" s="5"/>
    </row>
    <row r="159" spans="1:35" ht="12.75">
      <c r="A159" s="77"/>
      <c r="B159" s="77"/>
      <c r="C159" s="77"/>
      <c r="D159" s="69"/>
      <c r="E159" s="71" t="s">
        <v>214</v>
      </c>
      <c r="F159" s="60">
        <v>1698</v>
      </c>
      <c r="G159" s="60">
        <v>1263</v>
      </c>
      <c r="H159" s="60">
        <v>435</v>
      </c>
      <c r="I159" s="60">
        <v>413</v>
      </c>
      <c r="J159" s="60">
        <v>1285</v>
      </c>
      <c r="K159" s="161">
        <v>141.73622704507511</v>
      </c>
      <c r="L159" s="161">
        <v>203.44388782397189</v>
      </c>
      <c r="M159" s="161">
        <v>75.365131066026791</v>
      </c>
      <c r="N159" s="161">
        <v>134.514542552845</v>
      </c>
      <c r="O159" s="161">
        <v>144.22483360831453</v>
      </c>
      <c r="P159" s="172"/>
      <c r="Q159"/>
      <c r="R159"/>
      <c r="S159"/>
      <c r="Z159" s="5"/>
      <c r="AA159" s="5"/>
      <c r="AB159" s="5"/>
      <c r="AC159" s="5"/>
      <c r="AD159" s="5"/>
      <c r="AE159" s="5"/>
      <c r="AF159" s="5"/>
      <c r="AG159" s="5"/>
      <c r="AH159" s="5"/>
      <c r="AI159" s="5"/>
    </row>
    <row r="160" spans="1:35" ht="12.75">
      <c r="A160" s="74">
        <v>8</v>
      </c>
      <c r="B160" s="74">
        <v>2</v>
      </c>
      <c r="C160" s="75">
        <v>4</v>
      </c>
      <c r="D160" s="65">
        <v>570004</v>
      </c>
      <c r="E160" s="26" t="s">
        <v>118</v>
      </c>
      <c r="F160" s="84">
        <v>92</v>
      </c>
      <c r="G160" s="84">
        <v>64</v>
      </c>
      <c r="H160" s="84">
        <v>28</v>
      </c>
      <c r="I160" s="85">
        <v>24</v>
      </c>
      <c r="J160" s="85">
        <v>68</v>
      </c>
      <c r="K160" s="88">
        <v>111.93575860810319</v>
      </c>
      <c r="L160" s="88">
        <v>152.96367112810708</v>
      </c>
      <c r="M160" s="88">
        <v>69.392812887236673</v>
      </c>
      <c r="N160" s="88">
        <v>119.16583912611719</v>
      </c>
      <c r="O160" s="88">
        <v>109.58904109589041</v>
      </c>
      <c r="P160" s="33"/>
      <c r="Q160"/>
      <c r="R160"/>
      <c r="S160"/>
      <c r="Z160" s="5"/>
      <c r="AA160" s="5"/>
      <c r="AB160" s="5"/>
      <c r="AC160" s="5"/>
      <c r="AD160" s="5"/>
      <c r="AE160" s="5"/>
      <c r="AF160" s="5"/>
      <c r="AG160" s="5"/>
      <c r="AH160" s="5"/>
      <c r="AI160" s="5"/>
    </row>
    <row r="161" spans="1:35" ht="12.75">
      <c r="A161" s="74">
        <v>8</v>
      </c>
      <c r="B161" s="74">
        <v>2</v>
      </c>
      <c r="C161" s="75">
        <v>4</v>
      </c>
      <c r="D161" s="65">
        <v>766008</v>
      </c>
      <c r="E161" s="26" t="s">
        <v>125</v>
      </c>
      <c r="F161" s="84">
        <v>63</v>
      </c>
      <c r="G161" s="84">
        <v>50</v>
      </c>
      <c r="H161" s="84">
        <v>13</v>
      </c>
      <c r="I161" s="85">
        <v>17</v>
      </c>
      <c r="J161" s="85">
        <v>46</v>
      </c>
      <c r="K161" s="88">
        <v>79.716563330380879</v>
      </c>
      <c r="L161" s="88">
        <v>122.57906349595488</v>
      </c>
      <c r="M161" s="88">
        <v>33.995815899581594</v>
      </c>
      <c r="N161" s="88">
        <v>86.646279306829769</v>
      </c>
      <c r="O161" s="88">
        <v>77.428042417101494</v>
      </c>
      <c r="P161" s="33"/>
      <c r="Q161"/>
      <c r="R161"/>
      <c r="S161"/>
      <c r="Z161" s="5"/>
      <c r="AA161" s="5"/>
      <c r="AB161" s="5"/>
      <c r="AC161" s="5"/>
      <c r="AD161" s="5"/>
      <c r="AE161" s="5"/>
      <c r="AF161" s="5"/>
      <c r="AG161" s="5"/>
      <c r="AH161" s="5"/>
      <c r="AI161" s="5"/>
    </row>
    <row r="162" spans="1:35" ht="12.75">
      <c r="A162" s="74">
        <v>8</v>
      </c>
      <c r="B162" s="74">
        <v>2</v>
      </c>
      <c r="C162" s="75">
        <v>4</v>
      </c>
      <c r="D162" s="65">
        <v>766020</v>
      </c>
      <c r="E162" s="26" t="s">
        <v>126</v>
      </c>
      <c r="F162" s="84">
        <v>88.000000000000028</v>
      </c>
      <c r="G162" s="84">
        <v>63</v>
      </c>
      <c r="H162" s="84">
        <v>25</v>
      </c>
      <c r="I162" s="85">
        <v>23.000000000000011</v>
      </c>
      <c r="J162" s="85">
        <v>65.000000000000014</v>
      </c>
      <c r="K162" s="88">
        <v>77.057793345008776</v>
      </c>
      <c r="L162" s="88">
        <v>106.99728260869566</v>
      </c>
      <c r="M162" s="88">
        <v>45.191612436731745</v>
      </c>
      <c r="N162" s="88">
        <v>79.639889196675938</v>
      </c>
      <c r="O162" s="88">
        <v>76.183778715424296</v>
      </c>
      <c r="P162" s="33"/>
      <c r="Q162"/>
      <c r="R162"/>
      <c r="S162"/>
      <c r="Z162" s="5"/>
      <c r="AA162" s="5"/>
      <c r="AB162" s="5"/>
      <c r="AC162" s="5"/>
      <c r="AD162" s="5"/>
      <c r="AE162" s="5"/>
      <c r="AF162" s="5"/>
      <c r="AG162" s="5"/>
      <c r="AH162" s="5"/>
      <c r="AI162" s="5"/>
    </row>
    <row r="163" spans="1:35" ht="12.75">
      <c r="A163" s="74">
        <v>8</v>
      </c>
      <c r="B163" s="74">
        <v>2</v>
      </c>
      <c r="C163" s="75">
        <v>4</v>
      </c>
      <c r="D163" s="65">
        <v>562012</v>
      </c>
      <c r="E163" s="26" t="s">
        <v>106</v>
      </c>
      <c r="F163" s="84">
        <v>184</v>
      </c>
      <c r="G163" s="84">
        <v>128</v>
      </c>
      <c r="H163" s="84">
        <v>56</v>
      </c>
      <c r="I163" s="85">
        <v>36.000000000000014</v>
      </c>
      <c r="J163" s="85">
        <v>148</v>
      </c>
      <c r="K163" s="88">
        <v>183.57777112640926</v>
      </c>
      <c r="L163" s="88">
        <v>247.10424710424709</v>
      </c>
      <c r="M163" s="88">
        <v>115.63080735081562</v>
      </c>
      <c r="N163" s="88">
        <v>143.19809069212417</v>
      </c>
      <c r="O163" s="88">
        <v>197.09681715275002</v>
      </c>
      <c r="P163" s="33"/>
      <c r="Q163"/>
      <c r="R163"/>
      <c r="S163"/>
      <c r="Z163" s="5"/>
      <c r="AA163" s="5"/>
      <c r="AB163" s="5"/>
      <c r="AC163" s="5"/>
      <c r="AD163" s="5"/>
      <c r="AE163" s="5"/>
      <c r="AF163" s="5"/>
      <c r="AG163" s="5"/>
      <c r="AH163" s="5"/>
      <c r="AI163" s="5"/>
    </row>
    <row r="164" spans="1:35" ht="12.75">
      <c r="A164" s="74">
        <v>8</v>
      </c>
      <c r="B164" s="74">
        <v>2</v>
      </c>
      <c r="C164" s="75">
        <v>4</v>
      </c>
      <c r="D164" s="65">
        <v>758012</v>
      </c>
      <c r="E164" s="26" t="s">
        <v>123</v>
      </c>
      <c r="F164" s="84">
        <v>69.000000000000014</v>
      </c>
      <c r="G164" s="84">
        <v>53</v>
      </c>
      <c r="H164" s="84">
        <v>16</v>
      </c>
      <c r="I164" s="85">
        <v>15.999999999999998</v>
      </c>
      <c r="J164" s="85">
        <v>53.000000000000021</v>
      </c>
      <c r="K164" s="88">
        <v>68.745641127827056</v>
      </c>
      <c r="L164" s="88">
        <v>102.23765432098766</v>
      </c>
      <c r="M164" s="88">
        <v>32.9692973418504</v>
      </c>
      <c r="N164" s="88">
        <v>59.790732436472339</v>
      </c>
      <c r="O164" s="88">
        <v>72.001086808857522</v>
      </c>
      <c r="P164" s="33"/>
      <c r="Q164"/>
      <c r="R164"/>
      <c r="S164"/>
      <c r="Z164" s="5"/>
      <c r="AA164" s="5"/>
      <c r="AB164" s="5"/>
      <c r="AC164" s="5"/>
      <c r="AD164" s="5"/>
      <c r="AE164" s="5"/>
      <c r="AF164" s="5"/>
      <c r="AG164" s="5"/>
      <c r="AH164" s="5"/>
      <c r="AI164" s="5"/>
    </row>
    <row r="165" spans="1:35" ht="12.75">
      <c r="A165" s="74">
        <v>8</v>
      </c>
      <c r="B165" s="74">
        <v>2</v>
      </c>
      <c r="C165" s="75">
        <v>4</v>
      </c>
      <c r="D165" s="65">
        <v>962024</v>
      </c>
      <c r="E165" s="26" t="s">
        <v>151</v>
      </c>
      <c r="F165" s="84">
        <v>111</v>
      </c>
      <c r="G165" s="84">
        <v>89</v>
      </c>
      <c r="H165" s="84">
        <v>22</v>
      </c>
      <c r="I165" s="85">
        <v>11.000000000000002</v>
      </c>
      <c r="J165" s="85">
        <v>100</v>
      </c>
      <c r="K165" s="88">
        <v>85.773896916776138</v>
      </c>
      <c r="L165" s="88">
        <v>132.32233125185846</v>
      </c>
      <c r="M165" s="88">
        <v>35.398230088495573</v>
      </c>
      <c r="N165" s="88">
        <v>34.634760705289679</v>
      </c>
      <c r="O165" s="88">
        <v>102.40655401945725</v>
      </c>
      <c r="P165" s="33"/>
      <c r="Q165"/>
      <c r="R165"/>
      <c r="S165"/>
      <c r="Z165" s="5"/>
      <c r="AA165" s="5"/>
      <c r="AB165" s="5"/>
      <c r="AC165" s="5"/>
      <c r="AD165" s="5"/>
      <c r="AE165" s="5"/>
      <c r="AF165" s="5"/>
      <c r="AG165" s="5"/>
      <c r="AH165" s="5"/>
      <c r="AI165" s="5"/>
    </row>
    <row r="166" spans="1:35" ht="12.75">
      <c r="A166" s="74">
        <v>8</v>
      </c>
      <c r="B166" s="74">
        <v>2</v>
      </c>
      <c r="C166" s="75">
        <v>4</v>
      </c>
      <c r="D166" s="65">
        <v>362032</v>
      </c>
      <c r="E166" s="26" t="s">
        <v>68</v>
      </c>
      <c r="F166" s="84">
        <v>103</v>
      </c>
      <c r="G166" s="84">
        <v>59</v>
      </c>
      <c r="H166" s="84">
        <v>44</v>
      </c>
      <c r="I166" s="85">
        <v>13.999999999999998</v>
      </c>
      <c r="J166" s="85">
        <v>89</v>
      </c>
      <c r="K166" s="88">
        <v>104.53668933319801</v>
      </c>
      <c r="L166" s="88">
        <v>117.08672355626116</v>
      </c>
      <c r="M166" s="88">
        <v>91.400083090984637</v>
      </c>
      <c r="N166" s="88">
        <v>54.708870652598669</v>
      </c>
      <c r="O166" s="88">
        <v>122.01809706608171</v>
      </c>
      <c r="P166" s="33"/>
      <c r="Q166"/>
      <c r="R166"/>
      <c r="S166"/>
      <c r="Z166" s="5"/>
      <c r="AA166" s="5"/>
      <c r="AB166" s="5"/>
      <c r="AC166" s="5"/>
      <c r="AD166" s="5"/>
      <c r="AE166" s="5"/>
      <c r="AF166" s="5"/>
      <c r="AG166" s="5"/>
      <c r="AH166" s="5"/>
      <c r="AI166" s="5"/>
    </row>
    <row r="167" spans="1:35" ht="12.75">
      <c r="A167" s="74">
        <v>8</v>
      </c>
      <c r="B167" s="74">
        <v>2</v>
      </c>
      <c r="C167" s="75">
        <v>4</v>
      </c>
      <c r="D167" s="65">
        <v>962032</v>
      </c>
      <c r="E167" s="26" t="s">
        <v>152</v>
      </c>
      <c r="F167" s="84">
        <v>57</v>
      </c>
      <c r="G167" s="84">
        <v>41</v>
      </c>
      <c r="H167" s="84">
        <v>16</v>
      </c>
      <c r="I167" s="85">
        <v>10.000000000000002</v>
      </c>
      <c r="J167" s="85">
        <v>47</v>
      </c>
      <c r="K167" s="88">
        <v>56.772908366533862</v>
      </c>
      <c r="L167" s="88">
        <v>79.627112060594285</v>
      </c>
      <c r="M167" s="88">
        <v>32.713146595788182</v>
      </c>
      <c r="N167" s="88">
        <v>39.001560062402504</v>
      </c>
      <c r="O167" s="88">
        <v>62.867843766720178</v>
      </c>
      <c r="P167" s="33"/>
      <c r="Q167"/>
      <c r="R167"/>
      <c r="S167"/>
      <c r="Z167" s="5"/>
      <c r="AA167" s="5"/>
      <c r="AB167" s="5"/>
      <c r="AC167" s="5"/>
      <c r="AD167" s="5"/>
      <c r="AE167" s="5"/>
      <c r="AF167" s="5"/>
      <c r="AG167" s="5"/>
      <c r="AH167" s="5"/>
      <c r="AI167" s="5"/>
    </row>
    <row r="168" spans="1:35" ht="12.75">
      <c r="A168" s="74">
        <v>8</v>
      </c>
      <c r="B168" s="74">
        <v>2</v>
      </c>
      <c r="C168" s="75">
        <v>4</v>
      </c>
      <c r="D168" s="65">
        <v>170024</v>
      </c>
      <c r="E168" s="26" t="s">
        <v>50</v>
      </c>
      <c r="F168" s="84">
        <v>205.99999999999997</v>
      </c>
      <c r="G168" s="84">
        <v>156</v>
      </c>
      <c r="H168" s="84">
        <v>50</v>
      </c>
      <c r="I168" s="85">
        <v>54</v>
      </c>
      <c r="J168" s="85">
        <v>151.99999999999997</v>
      </c>
      <c r="K168" s="88">
        <v>148.790176959191</v>
      </c>
      <c r="L168" s="88">
        <v>216.4862614487927</v>
      </c>
      <c r="M168" s="88">
        <v>75.312547070341921</v>
      </c>
      <c r="N168" s="88">
        <v>149.04775048302511</v>
      </c>
      <c r="O168" s="88">
        <v>148.6988847583643</v>
      </c>
      <c r="P168" s="33"/>
      <c r="Q168"/>
      <c r="R168"/>
      <c r="S168"/>
      <c r="Z168" s="5"/>
      <c r="AA168" s="5"/>
      <c r="AB168" s="5"/>
      <c r="AC168" s="5"/>
      <c r="AD168" s="5"/>
      <c r="AE168" s="5"/>
      <c r="AF168" s="5"/>
      <c r="AG168" s="5"/>
      <c r="AH168" s="5"/>
      <c r="AI168" s="5"/>
    </row>
    <row r="169" spans="1:35" ht="12.75">
      <c r="A169" s="74">
        <v>8</v>
      </c>
      <c r="B169" s="74">
        <v>2</v>
      </c>
      <c r="C169" s="75">
        <v>4</v>
      </c>
      <c r="D169" s="65">
        <v>162024</v>
      </c>
      <c r="E169" s="26" t="s">
        <v>44</v>
      </c>
      <c r="F169" s="84">
        <v>252</v>
      </c>
      <c r="G169" s="84">
        <v>179</v>
      </c>
      <c r="H169" s="84">
        <v>73</v>
      </c>
      <c r="I169" s="85">
        <v>34</v>
      </c>
      <c r="J169" s="85">
        <v>218</v>
      </c>
      <c r="K169" s="88">
        <v>110.36174126302882</v>
      </c>
      <c r="L169" s="88">
        <v>151.28465179175117</v>
      </c>
      <c r="M169" s="88">
        <v>66.351572441374302</v>
      </c>
      <c r="N169" s="88">
        <v>56.647784071976005</v>
      </c>
      <c r="O169" s="88">
        <v>129.51520912547528</v>
      </c>
      <c r="P169" s="33"/>
      <c r="Q169"/>
      <c r="R169"/>
      <c r="S169"/>
      <c r="Z169" s="5"/>
      <c r="AA169" s="5"/>
      <c r="AB169" s="5"/>
      <c r="AC169" s="5"/>
      <c r="AD169" s="5"/>
      <c r="AE169" s="5"/>
      <c r="AF169" s="5"/>
      <c r="AG169" s="5"/>
      <c r="AH169" s="5"/>
      <c r="AI169" s="5"/>
    </row>
    <row r="170" spans="1:35" ht="12.75">
      <c r="A170" s="74">
        <v>8</v>
      </c>
      <c r="B170" s="74">
        <v>2</v>
      </c>
      <c r="C170" s="75">
        <v>4</v>
      </c>
      <c r="D170" s="65">
        <v>774032</v>
      </c>
      <c r="E170" s="26" t="s">
        <v>132</v>
      </c>
      <c r="F170" s="84">
        <v>355.00000000000023</v>
      </c>
      <c r="G170" s="84">
        <v>290</v>
      </c>
      <c r="H170" s="84">
        <v>65</v>
      </c>
      <c r="I170" s="85">
        <v>71.000000000000057</v>
      </c>
      <c r="J170" s="85">
        <v>284.00000000000011</v>
      </c>
      <c r="K170" s="88">
        <v>160.51727256285054</v>
      </c>
      <c r="L170" s="88">
        <v>256.25165679950516</v>
      </c>
      <c r="M170" s="88">
        <v>60.190758403555883</v>
      </c>
      <c r="N170" s="88">
        <v>128.06637806637818</v>
      </c>
      <c r="O170" s="88">
        <v>171.37340091720984</v>
      </c>
      <c r="P170" s="33"/>
      <c r="Q170"/>
      <c r="R170"/>
      <c r="S170"/>
      <c r="Z170" s="5"/>
      <c r="AA170" s="5"/>
      <c r="AB170" s="5"/>
      <c r="AC170" s="5"/>
      <c r="AD170" s="5"/>
      <c r="AE170" s="5"/>
      <c r="AF170" s="5"/>
      <c r="AG170" s="5"/>
      <c r="AH170" s="5"/>
      <c r="AI170" s="5"/>
    </row>
    <row r="171" spans="1:35" ht="12.75">
      <c r="A171" s="74">
        <v>8</v>
      </c>
      <c r="B171" s="74">
        <v>2</v>
      </c>
      <c r="C171" s="75">
        <v>4</v>
      </c>
      <c r="D171" s="65">
        <v>970040</v>
      </c>
      <c r="E171" s="26" t="s">
        <v>156</v>
      </c>
      <c r="F171" s="84">
        <v>220</v>
      </c>
      <c r="G171" s="84">
        <v>153</v>
      </c>
      <c r="H171" s="84">
        <v>67</v>
      </c>
      <c r="I171" s="85">
        <v>53.999999999999986</v>
      </c>
      <c r="J171" s="85">
        <v>166</v>
      </c>
      <c r="K171" s="88">
        <v>159.33946548852032</v>
      </c>
      <c r="L171" s="88">
        <v>220.77922077922079</v>
      </c>
      <c r="M171" s="88">
        <v>97.426203286316706</v>
      </c>
      <c r="N171" s="88">
        <v>153.06122448979588</v>
      </c>
      <c r="O171" s="88">
        <v>161.49430878490128</v>
      </c>
      <c r="P171" s="33"/>
      <c r="Q171"/>
      <c r="R171"/>
      <c r="S171"/>
      <c r="Z171" s="5"/>
      <c r="AA171" s="5"/>
      <c r="AB171" s="5"/>
      <c r="AC171" s="5"/>
      <c r="AD171" s="5"/>
      <c r="AE171" s="5"/>
      <c r="AF171" s="5"/>
      <c r="AG171" s="5"/>
      <c r="AH171" s="5"/>
      <c r="AI171" s="5"/>
    </row>
    <row r="172" spans="1:35" ht="12.75">
      <c r="A172" s="74">
        <v>8</v>
      </c>
      <c r="B172" s="74">
        <v>2</v>
      </c>
      <c r="C172" s="75">
        <v>4</v>
      </c>
      <c r="D172" s="65">
        <v>382068</v>
      </c>
      <c r="E172" s="26" t="s">
        <v>94</v>
      </c>
      <c r="F172" s="84">
        <v>118.99999999999999</v>
      </c>
      <c r="G172" s="84">
        <v>79</v>
      </c>
      <c r="H172" s="84">
        <v>40</v>
      </c>
      <c r="I172" s="85">
        <v>13.999999999999998</v>
      </c>
      <c r="J172" s="85">
        <v>105</v>
      </c>
      <c r="K172" s="88">
        <v>107.48803179477915</v>
      </c>
      <c r="L172" s="88">
        <v>137.82274947662248</v>
      </c>
      <c r="M172" s="88">
        <v>74.920397078104514</v>
      </c>
      <c r="N172" s="88">
        <v>48.6111111111111</v>
      </c>
      <c r="O172" s="88">
        <v>128.18947625442559</v>
      </c>
      <c r="P172" s="33"/>
      <c r="Q172"/>
      <c r="R172"/>
      <c r="S172"/>
      <c r="Z172" s="5"/>
      <c r="AA172" s="5"/>
      <c r="AB172" s="5"/>
      <c r="AC172" s="5"/>
      <c r="AD172" s="5"/>
      <c r="AE172" s="5"/>
      <c r="AF172" s="5"/>
      <c r="AG172" s="5"/>
      <c r="AH172" s="5"/>
      <c r="AI172" s="5"/>
    </row>
    <row r="173" spans="1:35" ht="12.75">
      <c r="A173" s="74">
        <v>8</v>
      </c>
      <c r="B173" s="74">
        <v>2</v>
      </c>
      <c r="C173" s="75">
        <v>4</v>
      </c>
      <c r="D173" s="65">
        <v>978036</v>
      </c>
      <c r="E173" s="26" t="s">
        <v>165</v>
      </c>
      <c r="F173" s="84">
        <v>117</v>
      </c>
      <c r="G173" s="84">
        <v>97</v>
      </c>
      <c r="H173" s="84">
        <v>20</v>
      </c>
      <c r="I173" s="85">
        <v>11</v>
      </c>
      <c r="J173" s="85">
        <v>106</v>
      </c>
      <c r="K173" s="88">
        <v>145.45002486325211</v>
      </c>
      <c r="L173" s="88">
        <v>235.32265890344493</v>
      </c>
      <c r="M173" s="88">
        <v>50.994390617032124</v>
      </c>
      <c r="N173" s="88">
        <v>52.833813640730064</v>
      </c>
      <c r="O173" s="88">
        <v>177.79268701777929</v>
      </c>
      <c r="P173" s="33"/>
      <c r="Q173"/>
      <c r="R173"/>
      <c r="S173"/>
      <c r="Z173" s="5"/>
      <c r="AA173" s="5"/>
      <c r="AB173" s="5"/>
      <c r="AC173" s="5"/>
      <c r="AD173" s="5"/>
      <c r="AE173" s="5"/>
      <c r="AF173" s="5"/>
      <c r="AG173" s="5"/>
      <c r="AH173" s="5"/>
      <c r="AI173" s="5"/>
    </row>
    <row r="174" spans="1:35" ht="12.75">
      <c r="A174" s="74">
        <v>8</v>
      </c>
      <c r="B174" s="74">
        <v>2</v>
      </c>
      <c r="C174" s="75">
        <v>4</v>
      </c>
      <c r="D174" s="65">
        <v>166032</v>
      </c>
      <c r="E174" s="26" t="s">
        <v>46</v>
      </c>
      <c r="F174" s="84">
        <v>129.00000000000003</v>
      </c>
      <c r="G174" s="84">
        <v>94</v>
      </c>
      <c r="H174" s="84">
        <v>35</v>
      </c>
      <c r="I174" s="85">
        <v>25</v>
      </c>
      <c r="J174" s="85">
        <v>104.00000000000003</v>
      </c>
      <c r="K174" s="88">
        <v>119.3891716797779</v>
      </c>
      <c r="L174" s="88">
        <v>173.20803390455131</v>
      </c>
      <c r="M174" s="88">
        <v>65.07995537374488</v>
      </c>
      <c r="N174" s="88">
        <v>90.415913200723324</v>
      </c>
      <c r="O174" s="88">
        <v>129.3532338308458</v>
      </c>
      <c r="P174" s="33"/>
      <c r="Q174"/>
      <c r="R174"/>
      <c r="S174"/>
      <c r="Z174" s="5"/>
      <c r="AA174" s="5"/>
      <c r="AB174" s="5"/>
      <c r="AC174" s="5"/>
      <c r="AD174" s="5"/>
      <c r="AE174" s="5"/>
      <c r="AF174" s="5"/>
      <c r="AG174" s="5"/>
      <c r="AH174" s="5"/>
      <c r="AI174" s="5"/>
    </row>
    <row r="175" spans="1:35" ht="12.75">
      <c r="A175" s="74">
        <v>8</v>
      </c>
      <c r="B175" s="74">
        <v>2</v>
      </c>
      <c r="C175" s="75">
        <v>4</v>
      </c>
      <c r="D175" s="65">
        <v>170048</v>
      </c>
      <c r="E175" s="26" t="s">
        <v>53</v>
      </c>
      <c r="F175" s="84">
        <v>172</v>
      </c>
      <c r="G175" s="84">
        <v>143</v>
      </c>
      <c r="H175" s="84">
        <v>29</v>
      </c>
      <c r="I175" s="85">
        <v>26</v>
      </c>
      <c r="J175" s="85">
        <v>146</v>
      </c>
      <c r="K175" s="88">
        <v>202.25776105362181</v>
      </c>
      <c r="L175" s="88">
        <v>325.88878760255244</v>
      </c>
      <c r="M175" s="88">
        <v>70.456754130223516</v>
      </c>
      <c r="N175" s="88">
        <v>117.59384893713252</v>
      </c>
      <c r="O175" s="88">
        <v>232.00381376132211</v>
      </c>
      <c r="P175" s="33"/>
      <c r="Q175"/>
      <c r="R175"/>
      <c r="S175"/>
      <c r="Z175" s="5"/>
      <c r="AA175" s="5"/>
      <c r="AB175" s="5"/>
      <c r="AC175" s="5"/>
      <c r="AD175" s="5"/>
      <c r="AE175" s="5"/>
      <c r="AF175" s="5"/>
      <c r="AG175" s="5"/>
      <c r="AH175" s="5"/>
      <c r="AI175" s="5"/>
    </row>
    <row r="176" spans="1:35" ht="12.75">
      <c r="A176" s="74">
        <v>8</v>
      </c>
      <c r="B176" s="74">
        <v>2</v>
      </c>
      <c r="C176" s="75">
        <v>4</v>
      </c>
      <c r="D176" s="65">
        <v>954036</v>
      </c>
      <c r="E176" s="26" t="s">
        <v>145</v>
      </c>
      <c r="F176" s="84">
        <v>284</v>
      </c>
      <c r="G176" s="84">
        <v>203</v>
      </c>
      <c r="H176" s="84">
        <v>81</v>
      </c>
      <c r="I176" s="85">
        <v>75.999999999999986</v>
      </c>
      <c r="J176" s="85">
        <v>207.99999999999997</v>
      </c>
      <c r="K176" s="88">
        <v>228.81082823074442</v>
      </c>
      <c r="L176" s="88">
        <v>324.12581829794027</v>
      </c>
      <c r="M176" s="88">
        <v>131.72873637989917</v>
      </c>
      <c r="N176" s="88">
        <v>231.91943851083303</v>
      </c>
      <c r="O176" s="88">
        <v>227.69567597153801</v>
      </c>
      <c r="P176" s="33"/>
      <c r="Q176"/>
      <c r="R176"/>
      <c r="S176"/>
      <c r="Z176" s="5"/>
      <c r="AA176" s="5"/>
      <c r="AB176" s="5"/>
      <c r="AC176" s="5"/>
      <c r="AD176" s="5"/>
      <c r="AE176" s="5"/>
      <c r="AF176" s="5"/>
      <c r="AG176" s="5"/>
      <c r="AH176" s="5"/>
      <c r="AI176" s="5"/>
    </row>
    <row r="177" spans="1:35" ht="12.75">
      <c r="A177" s="77"/>
      <c r="B177" s="77"/>
      <c r="C177" s="77"/>
      <c r="D177" s="69"/>
      <c r="E177" s="71" t="s">
        <v>215</v>
      </c>
      <c r="F177" s="60">
        <v>2621.0000000000005</v>
      </c>
      <c r="G177" s="60">
        <v>1941</v>
      </c>
      <c r="H177" s="60">
        <v>680</v>
      </c>
      <c r="I177" s="60">
        <v>516.00000000000011</v>
      </c>
      <c r="J177" s="60">
        <v>2105</v>
      </c>
      <c r="K177" s="161">
        <v>128.55979673720046</v>
      </c>
      <c r="L177" s="161">
        <v>185.48248380253426</v>
      </c>
      <c r="M177" s="161">
        <v>68.529044221389128</v>
      </c>
      <c r="N177" s="161">
        <v>98.727637998660683</v>
      </c>
      <c r="O177" s="161">
        <v>138.84400002638364</v>
      </c>
      <c r="P177" s="172"/>
      <c r="Q177" s="10"/>
      <c r="R177"/>
      <c r="S177"/>
      <c r="T177" s="5"/>
      <c r="Z177" s="5"/>
      <c r="AA177" s="5"/>
      <c r="AB177" s="5"/>
      <c r="AC177" s="5"/>
      <c r="AD177" s="5"/>
      <c r="AE177" s="5"/>
      <c r="AF177" s="5"/>
      <c r="AG177" s="5"/>
      <c r="AH177" s="5"/>
      <c r="AI177" s="5"/>
    </row>
    <row r="178" spans="1:35" ht="12.75">
      <c r="A178" s="74">
        <v>9</v>
      </c>
      <c r="B178" s="74">
        <v>3</v>
      </c>
      <c r="C178" s="75">
        <v>4</v>
      </c>
      <c r="D178" s="65">
        <v>958004</v>
      </c>
      <c r="E178" s="26" t="s">
        <v>146</v>
      </c>
      <c r="F178" s="84">
        <v>87</v>
      </c>
      <c r="G178" s="84">
        <v>69</v>
      </c>
      <c r="H178" s="84">
        <v>18</v>
      </c>
      <c r="I178" s="85">
        <v>15.000000000000002</v>
      </c>
      <c r="J178" s="85">
        <v>71.999999999999986</v>
      </c>
      <c r="K178" s="88">
        <v>84.9609375</v>
      </c>
      <c r="L178" s="88">
        <v>129.0443239199551</v>
      </c>
      <c r="M178" s="88">
        <v>36.78724708767627</v>
      </c>
      <c r="N178" s="88">
        <v>57.317539166985107</v>
      </c>
      <c r="O178" s="88">
        <v>94.451003541912613</v>
      </c>
      <c r="P178" s="33"/>
      <c r="Q178"/>
      <c r="R178"/>
      <c r="S178"/>
      <c r="Z178" s="5"/>
      <c r="AA178" s="5"/>
      <c r="AB178" s="5"/>
      <c r="AC178" s="5"/>
      <c r="AD178" s="5"/>
      <c r="AE178" s="5"/>
      <c r="AF178" s="5"/>
      <c r="AG178" s="5"/>
      <c r="AH178" s="5"/>
      <c r="AI178" s="5"/>
    </row>
    <row r="179" spans="1:35" ht="12.75">
      <c r="A179" s="74">
        <v>9</v>
      </c>
      <c r="B179" s="74">
        <v>3</v>
      </c>
      <c r="C179" s="75">
        <v>4</v>
      </c>
      <c r="D179" s="65">
        <v>378004</v>
      </c>
      <c r="E179" s="26" t="s">
        <v>79</v>
      </c>
      <c r="F179" s="84">
        <v>190</v>
      </c>
      <c r="G179" s="84">
        <v>138</v>
      </c>
      <c r="H179" s="84">
        <v>52</v>
      </c>
      <c r="I179" s="85">
        <v>45.000000000000007</v>
      </c>
      <c r="J179" s="85">
        <v>145</v>
      </c>
      <c r="K179" s="88">
        <v>120.17710309930425</v>
      </c>
      <c r="L179" s="88">
        <v>167.53672453563192</v>
      </c>
      <c r="M179" s="88">
        <v>68.664994057837049</v>
      </c>
      <c r="N179" s="88">
        <v>111.08368304122442</v>
      </c>
      <c r="O179" s="88">
        <v>123.30980525554895</v>
      </c>
      <c r="P179" s="33"/>
      <c r="Q179"/>
      <c r="R179"/>
      <c r="S179"/>
      <c r="Z179" s="5"/>
      <c r="AA179" s="5"/>
      <c r="AB179" s="5"/>
      <c r="AC179" s="5"/>
      <c r="AD179" s="5"/>
      <c r="AE179" s="5"/>
      <c r="AF179" s="5"/>
      <c r="AG179" s="5"/>
      <c r="AH179" s="5"/>
      <c r="AI179" s="5"/>
    </row>
    <row r="180" spans="1:35" ht="12.75">
      <c r="A180" s="74">
        <v>9</v>
      </c>
      <c r="B180" s="74">
        <v>3</v>
      </c>
      <c r="C180" s="75">
        <v>4</v>
      </c>
      <c r="D180" s="65">
        <v>554008</v>
      </c>
      <c r="E180" s="26" t="s">
        <v>99</v>
      </c>
      <c r="F180" s="84">
        <v>89.000000000000028</v>
      </c>
      <c r="G180" s="84">
        <v>70</v>
      </c>
      <c r="H180" s="84">
        <v>19</v>
      </c>
      <c r="I180" s="85">
        <v>27.000000000000007</v>
      </c>
      <c r="J180" s="85">
        <v>62.000000000000021</v>
      </c>
      <c r="K180" s="88">
        <v>86.761551959446322</v>
      </c>
      <c r="L180" s="88">
        <v>131.15982761851228</v>
      </c>
      <c r="M180" s="88">
        <v>38.610038610038607</v>
      </c>
      <c r="N180" s="88">
        <v>102.58358662613985</v>
      </c>
      <c r="O180" s="88">
        <v>81.300813008130106</v>
      </c>
      <c r="P180" s="33"/>
      <c r="Q180"/>
      <c r="R180"/>
      <c r="S180"/>
      <c r="Z180" s="5"/>
      <c r="AA180" s="5"/>
      <c r="AB180" s="5"/>
      <c r="AC180" s="5"/>
      <c r="AD180" s="5"/>
      <c r="AE180" s="5"/>
      <c r="AF180" s="5"/>
      <c r="AG180" s="5"/>
      <c r="AH180" s="5"/>
      <c r="AI180" s="5"/>
    </row>
    <row r="181" spans="1:35" ht="12.75">
      <c r="A181" s="74">
        <v>9</v>
      </c>
      <c r="B181" s="74">
        <v>3</v>
      </c>
      <c r="C181" s="75">
        <v>4</v>
      </c>
      <c r="D181" s="65">
        <v>170008</v>
      </c>
      <c r="E181" s="26" t="s">
        <v>48</v>
      </c>
      <c r="F181" s="84">
        <v>130.99999999999997</v>
      </c>
      <c r="G181" s="84">
        <v>91</v>
      </c>
      <c r="H181" s="84">
        <v>40</v>
      </c>
      <c r="I181" s="85">
        <v>20</v>
      </c>
      <c r="J181" s="85">
        <v>110.99999999999999</v>
      </c>
      <c r="K181" s="88">
        <v>152.57395760540413</v>
      </c>
      <c r="L181" s="88">
        <v>205.32490974729242</v>
      </c>
      <c r="M181" s="88">
        <v>96.292729898892631</v>
      </c>
      <c r="N181" s="88">
        <v>88.691796008869176</v>
      </c>
      <c r="O181" s="88">
        <v>175.32775232980569</v>
      </c>
      <c r="P181" s="33"/>
      <c r="Q181"/>
      <c r="R181"/>
      <c r="S181"/>
      <c r="Z181" s="5"/>
      <c r="AA181" s="5"/>
      <c r="AB181" s="5"/>
      <c r="AC181" s="5"/>
      <c r="AD181" s="5"/>
      <c r="AE181" s="5"/>
      <c r="AF181" s="5"/>
      <c r="AG181" s="5"/>
      <c r="AH181" s="5"/>
      <c r="AI181" s="5"/>
    </row>
    <row r="182" spans="1:35" ht="12.75">
      <c r="A182" s="74">
        <v>9</v>
      </c>
      <c r="B182" s="74">
        <v>3</v>
      </c>
      <c r="C182" s="75">
        <v>4</v>
      </c>
      <c r="D182" s="65">
        <v>162004</v>
      </c>
      <c r="E182" s="26" t="s">
        <v>40</v>
      </c>
      <c r="F182" s="84">
        <v>41</v>
      </c>
      <c r="G182" s="84">
        <v>34</v>
      </c>
      <c r="H182" s="84">
        <v>7</v>
      </c>
      <c r="I182" s="85">
        <v>3</v>
      </c>
      <c r="J182" s="85">
        <v>38</v>
      </c>
      <c r="K182" s="88">
        <v>46.191978368634523</v>
      </c>
      <c r="L182" s="88">
        <v>72.883172561629152</v>
      </c>
      <c r="M182" s="88">
        <v>16.623129897886489</v>
      </c>
      <c r="N182" s="88">
        <v>13.117621337997377</v>
      </c>
      <c r="O182" s="88">
        <v>57.671877371376539</v>
      </c>
      <c r="P182" s="33"/>
      <c r="Q182"/>
      <c r="R182"/>
      <c r="S182"/>
      <c r="Z182" s="5"/>
      <c r="AA182" s="5"/>
      <c r="AB182" s="5"/>
      <c r="AC182" s="5"/>
      <c r="AD182" s="5"/>
      <c r="AE182" s="5"/>
      <c r="AF182" s="5"/>
      <c r="AG182" s="5"/>
      <c r="AH182" s="5"/>
      <c r="AI182" s="5"/>
    </row>
    <row r="183" spans="1:35" ht="12.75">
      <c r="A183" s="74">
        <v>9</v>
      </c>
      <c r="B183" s="74">
        <v>3</v>
      </c>
      <c r="C183" s="75">
        <v>4</v>
      </c>
      <c r="D183" s="65">
        <v>362024</v>
      </c>
      <c r="E183" s="26" t="s">
        <v>66</v>
      </c>
      <c r="F183" s="84">
        <v>78</v>
      </c>
      <c r="G183" s="84">
        <v>50</v>
      </c>
      <c r="H183" s="84">
        <v>28</v>
      </c>
      <c r="I183" s="85">
        <v>8.0000000000000018</v>
      </c>
      <c r="J183" s="85">
        <v>70</v>
      </c>
      <c r="K183" s="88">
        <v>108.19808572617561</v>
      </c>
      <c r="L183" s="88">
        <v>132.90802764486975</v>
      </c>
      <c r="M183" s="88">
        <v>81.230055120394553</v>
      </c>
      <c r="N183" s="88">
        <v>41.472265422498715</v>
      </c>
      <c r="O183" s="88">
        <v>132.57575757575759</v>
      </c>
      <c r="P183" s="33"/>
      <c r="Q183"/>
      <c r="R183"/>
      <c r="S183"/>
      <c r="Z183" s="5"/>
      <c r="AA183" s="5"/>
      <c r="AB183" s="5"/>
      <c r="AC183" s="5"/>
      <c r="AD183" s="5"/>
      <c r="AE183" s="5"/>
      <c r="AF183" s="5"/>
      <c r="AG183" s="5"/>
      <c r="AH183" s="5"/>
      <c r="AI183" s="5"/>
    </row>
    <row r="184" spans="1:35" ht="12.75">
      <c r="A184" s="74">
        <v>9</v>
      </c>
      <c r="B184" s="74">
        <v>3</v>
      </c>
      <c r="C184" s="75">
        <v>4</v>
      </c>
      <c r="D184" s="65">
        <v>162008</v>
      </c>
      <c r="E184" s="26" t="s">
        <v>41</v>
      </c>
      <c r="F184" s="84">
        <v>122.99999999999999</v>
      </c>
      <c r="G184" s="84">
        <v>99</v>
      </c>
      <c r="H184" s="84">
        <v>24</v>
      </c>
      <c r="I184" s="85">
        <v>17</v>
      </c>
      <c r="J184" s="85">
        <v>106</v>
      </c>
      <c r="K184" s="88">
        <v>133.62303096143398</v>
      </c>
      <c r="L184" s="88">
        <v>204.88410596026492</v>
      </c>
      <c r="M184" s="88">
        <v>54.882231877429682</v>
      </c>
      <c r="N184" s="88">
        <v>70.951585976627712</v>
      </c>
      <c r="O184" s="88">
        <v>155.67631076516375</v>
      </c>
      <c r="P184" s="33"/>
      <c r="Q184"/>
      <c r="R184"/>
      <c r="S184"/>
      <c r="Z184" s="5"/>
      <c r="AA184" s="5"/>
      <c r="AB184" s="5"/>
      <c r="AC184" s="5"/>
      <c r="AD184" s="5"/>
      <c r="AE184" s="5"/>
      <c r="AF184" s="5"/>
      <c r="AG184" s="5"/>
      <c r="AH184" s="5"/>
      <c r="AI184" s="5"/>
    </row>
    <row r="185" spans="1:35" ht="12.75">
      <c r="A185" s="74">
        <v>9</v>
      </c>
      <c r="B185" s="74">
        <v>3</v>
      </c>
      <c r="C185" s="75">
        <v>4</v>
      </c>
      <c r="D185" s="65">
        <v>754008</v>
      </c>
      <c r="E185" s="26" t="s">
        <v>121</v>
      </c>
      <c r="F185" s="84">
        <v>144</v>
      </c>
      <c r="G185" s="84">
        <v>110</v>
      </c>
      <c r="H185" s="84">
        <v>34</v>
      </c>
      <c r="I185" s="85">
        <v>38</v>
      </c>
      <c r="J185" s="85">
        <v>106</v>
      </c>
      <c r="K185" s="88">
        <v>96.527684676230052</v>
      </c>
      <c r="L185" s="88">
        <v>142.26590791515778</v>
      </c>
      <c r="M185" s="88">
        <v>47.314222098524908</v>
      </c>
      <c r="N185" s="88">
        <v>95.357590966122956</v>
      </c>
      <c r="O185" s="88">
        <v>96.954175432177806</v>
      </c>
      <c r="P185" s="33"/>
      <c r="Q185"/>
      <c r="R185"/>
      <c r="S185"/>
      <c r="Z185" s="5"/>
      <c r="AA185" s="5"/>
      <c r="AB185" s="5"/>
      <c r="AC185" s="5"/>
      <c r="AD185" s="5"/>
      <c r="AE185" s="5"/>
      <c r="AF185" s="5"/>
      <c r="AG185" s="5"/>
      <c r="AH185" s="5"/>
      <c r="AI185" s="5"/>
    </row>
    <row r="186" spans="1:35" ht="12.75">
      <c r="A186" s="74">
        <v>9</v>
      </c>
      <c r="B186" s="74">
        <v>3</v>
      </c>
      <c r="C186" s="75">
        <v>4</v>
      </c>
      <c r="D186" s="65">
        <v>954016</v>
      </c>
      <c r="E186" s="26" t="s">
        <v>140</v>
      </c>
      <c r="F186" s="84">
        <v>145</v>
      </c>
      <c r="G186" s="84">
        <v>107</v>
      </c>
      <c r="H186" s="84">
        <v>38</v>
      </c>
      <c r="I186" s="85">
        <v>23</v>
      </c>
      <c r="J186" s="85">
        <v>121.99999999999999</v>
      </c>
      <c r="K186" s="88">
        <v>214.21184813118629</v>
      </c>
      <c r="L186" s="88">
        <v>305.19110096976613</v>
      </c>
      <c r="M186" s="88">
        <v>116.4572479313515</v>
      </c>
      <c r="N186" s="88">
        <v>126.02739726027397</v>
      </c>
      <c r="O186" s="88">
        <v>246.76375404530742</v>
      </c>
      <c r="P186" s="33"/>
      <c r="Q186"/>
      <c r="R186"/>
      <c r="S186"/>
      <c r="Z186" s="5"/>
      <c r="AA186" s="5"/>
      <c r="AB186" s="5"/>
      <c r="AC186" s="5"/>
      <c r="AD186" s="5"/>
      <c r="AE186" s="5"/>
      <c r="AF186" s="5"/>
      <c r="AG186" s="5"/>
      <c r="AH186" s="5"/>
      <c r="AI186" s="5"/>
    </row>
    <row r="187" spans="1:35" ht="12.75">
      <c r="A187" s="74">
        <v>9</v>
      </c>
      <c r="B187" s="74">
        <v>3</v>
      </c>
      <c r="C187" s="75">
        <v>4</v>
      </c>
      <c r="D187" s="65">
        <v>158016</v>
      </c>
      <c r="E187" s="26" t="s">
        <v>33</v>
      </c>
      <c r="F187" s="84">
        <v>54.000000000000007</v>
      </c>
      <c r="G187" s="84">
        <v>42</v>
      </c>
      <c r="H187" s="84">
        <v>12</v>
      </c>
      <c r="I187" s="85">
        <v>14.000000000000004</v>
      </c>
      <c r="J187" s="85">
        <v>40.000000000000007</v>
      </c>
      <c r="K187" s="88">
        <v>78.740157480314977</v>
      </c>
      <c r="L187" s="88">
        <v>115.86206896551724</v>
      </c>
      <c r="M187" s="88">
        <v>37.117228580266001</v>
      </c>
      <c r="N187" s="88">
        <v>75.798592311857078</v>
      </c>
      <c r="O187" s="88">
        <v>79.82438635002994</v>
      </c>
      <c r="P187" s="33"/>
      <c r="Q187"/>
      <c r="R187"/>
      <c r="S187"/>
      <c r="Z187" s="5"/>
      <c r="AA187" s="5"/>
      <c r="AB187" s="5"/>
      <c r="AC187" s="5"/>
      <c r="AD187" s="5"/>
      <c r="AE187" s="5"/>
      <c r="AF187" s="5"/>
      <c r="AG187" s="5"/>
      <c r="AH187" s="5"/>
      <c r="AI187" s="5"/>
    </row>
    <row r="188" spans="1:35" ht="12.75">
      <c r="A188" s="74">
        <v>9</v>
      </c>
      <c r="B188" s="74">
        <v>3</v>
      </c>
      <c r="C188" s="75">
        <v>4</v>
      </c>
      <c r="D188" s="65">
        <v>362028</v>
      </c>
      <c r="E188" s="26" t="s">
        <v>67</v>
      </c>
      <c r="F188" s="84">
        <v>134</v>
      </c>
      <c r="G188" s="84">
        <v>81</v>
      </c>
      <c r="H188" s="84">
        <v>53</v>
      </c>
      <c r="I188" s="85">
        <v>30.000000000000004</v>
      </c>
      <c r="J188" s="85">
        <v>104.00000000000001</v>
      </c>
      <c r="K188" s="88">
        <v>155.48851241587377</v>
      </c>
      <c r="L188" s="88">
        <v>184.13275744487385</v>
      </c>
      <c r="M188" s="88">
        <v>125.62218535197914</v>
      </c>
      <c r="N188" s="88">
        <v>125.94458438287155</v>
      </c>
      <c r="O188" s="88">
        <v>166.77357280307891</v>
      </c>
      <c r="P188" s="33"/>
      <c r="Q188"/>
      <c r="R188"/>
      <c r="S188"/>
      <c r="Z188" s="5"/>
      <c r="AA188" s="5"/>
      <c r="AB188" s="5"/>
      <c r="AC188" s="5"/>
      <c r="AD188" s="5"/>
      <c r="AE188" s="5"/>
      <c r="AF188" s="5"/>
      <c r="AG188" s="5"/>
      <c r="AH188" s="5"/>
      <c r="AI188" s="5"/>
    </row>
    <row r="189" spans="1:35" ht="12.75">
      <c r="A189" s="74">
        <v>9</v>
      </c>
      <c r="B189" s="74">
        <v>3</v>
      </c>
      <c r="C189" s="75">
        <v>4</v>
      </c>
      <c r="D189" s="65">
        <v>974028</v>
      </c>
      <c r="E189" s="26" t="s">
        <v>157</v>
      </c>
      <c r="F189" s="84">
        <v>135.00000000000003</v>
      </c>
      <c r="G189" s="84">
        <v>99</v>
      </c>
      <c r="H189" s="84">
        <v>36</v>
      </c>
      <c r="I189" s="85">
        <v>28.000000000000021</v>
      </c>
      <c r="J189" s="85">
        <v>107</v>
      </c>
      <c r="K189" s="88">
        <v>139.11788953009071</v>
      </c>
      <c r="L189" s="88">
        <v>191.74898314933179</v>
      </c>
      <c r="M189" s="88">
        <v>79.277692138295521</v>
      </c>
      <c r="N189" s="88">
        <v>112.44979919678724</v>
      </c>
      <c r="O189" s="88">
        <v>148.32270584973662</v>
      </c>
      <c r="P189" s="33"/>
      <c r="Q189"/>
      <c r="R189"/>
      <c r="S189"/>
      <c r="Z189" s="5"/>
      <c r="AA189" s="5"/>
      <c r="AB189" s="5"/>
      <c r="AC189" s="5"/>
      <c r="AD189" s="5"/>
      <c r="AE189" s="5"/>
      <c r="AF189" s="5"/>
      <c r="AG189" s="5"/>
      <c r="AH189" s="5"/>
      <c r="AI189" s="5"/>
    </row>
    <row r="190" spans="1:35" ht="12.75">
      <c r="A190" s="74">
        <v>9</v>
      </c>
      <c r="B190" s="74">
        <v>3</v>
      </c>
      <c r="C190" s="75">
        <v>4</v>
      </c>
      <c r="D190" s="65">
        <v>962040</v>
      </c>
      <c r="E190" s="26" t="s">
        <v>153</v>
      </c>
      <c r="F190" s="84">
        <v>67</v>
      </c>
      <c r="G190" s="84">
        <v>48</v>
      </c>
      <c r="H190" s="84">
        <v>19</v>
      </c>
      <c r="I190" s="85">
        <v>15.000000000000004</v>
      </c>
      <c r="J190" s="85">
        <v>52</v>
      </c>
      <c r="K190" s="88">
        <v>93.536227837498259</v>
      </c>
      <c r="L190" s="88">
        <v>131.61502604880724</v>
      </c>
      <c r="M190" s="88">
        <v>54.038680318543804</v>
      </c>
      <c r="N190" s="88">
        <v>84.937712344280882</v>
      </c>
      <c r="O190" s="88">
        <v>96.349823976283119</v>
      </c>
      <c r="P190" s="33"/>
      <c r="Q190"/>
      <c r="R190"/>
      <c r="S190"/>
      <c r="Z190" s="5"/>
      <c r="AA190" s="5"/>
      <c r="AB190" s="5"/>
      <c r="AC190" s="5"/>
      <c r="AD190" s="5"/>
      <c r="AE190" s="5"/>
      <c r="AF190" s="5"/>
      <c r="AG190" s="5"/>
      <c r="AH190" s="5"/>
      <c r="AI190" s="5"/>
    </row>
    <row r="191" spans="1:35" ht="12.75">
      <c r="A191" s="74">
        <v>9</v>
      </c>
      <c r="B191" s="74">
        <v>3</v>
      </c>
      <c r="C191" s="75">
        <v>4</v>
      </c>
      <c r="D191" s="65">
        <v>158028</v>
      </c>
      <c r="E191" s="26" t="s">
        <v>37</v>
      </c>
      <c r="F191" s="84">
        <v>133.00000000000003</v>
      </c>
      <c r="G191" s="84">
        <v>110</v>
      </c>
      <c r="H191" s="84">
        <v>23</v>
      </c>
      <c r="I191" s="85">
        <v>20.000000000000004</v>
      </c>
      <c r="J191" s="85">
        <v>113</v>
      </c>
      <c r="K191" s="88">
        <v>111.96228638774311</v>
      </c>
      <c r="L191" s="88">
        <v>180.83182640144665</v>
      </c>
      <c r="M191" s="88">
        <v>39.682539682539684</v>
      </c>
      <c r="N191" s="88">
        <v>64.620355411954776</v>
      </c>
      <c r="O191" s="88">
        <v>128.64298724954463</v>
      </c>
      <c r="P191" s="33"/>
      <c r="Q191"/>
      <c r="R191"/>
      <c r="S191"/>
      <c r="Z191" s="5"/>
      <c r="AA191" s="5"/>
      <c r="AB191" s="5"/>
      <c r="AC191" s="5"/>
      <c r="AD191" s="5"/>
      <c r="AE191" s="5"/>
      <c r="AF191" s="5"/>
      <c r="AG191" s="5"/>
      <c r="AH191" s="5"/>
      <c r="AI191" s="5"/>
    </row>
    <row r="192" spans="1:35" ht="12.75">
      <c r="A192" s="74">
        <v>9</v>
      </c>
      <c r="B192" s="74">
        <v>3</v>
      </c>
      <c r="C192" s="75">
        <v>4</v>
      </c>
      <c r="D192" s="65">
        <v>566076</v>
      </c>
      <c r="E192" s="26" t="s">
        <v>117</v>
      </c>
      <c r="F192" s="84">
        <v>138.00000000000003</v>
      </c>
      <c r="G192" s="84">
        <v>99</v>
      </c>
      <c r="H192" s="84">
        <v>39</v>
      </c>
      <c r="I192" s="85">
        <v>39.000000000000014</v>
      </c>
      <c r="J192" s="85">
        <v>99</v>
      </c>
      <c r="K192" s="88">
        <v>122.89607266898213</v>
      </c>
      <c r="L192" s="88">
        <v>171.84516576983162</v>
      </c>
      <c r="M192" s="88">
        <v>71.324067300658371</v>
      </c>
      <c r="N192" s="88">
        <v>132.33797081778084</v>
      </c>
      <c r="O192" s="88">
        <v>119.53634387829027</v>
      </c>
      <c r="P192" s="33"/>
      <c r="Q192"/>
      <c r="R192"/>
      <c r="S192"/>
      <c r="Z192" s="5"/>
      <c r="AA192" s="5"/>
      <c r="AB192" s="5"/>
      <c r="AC192" s="5"/>
      <c r="AD192" s="5"/>
      <c r="AE192" s="5"/>
      <c r="AF192" s="5"/>
      <c r="AG192" s="5"/>
      <c r="AH192" s="5"/>
      <c r="AI192" s="5"/>
    </row>
    <row r="193" spans="1:35" ht="12.75">
      <c r="A193" s="74">
        <v>9</v>
      </c>
      <c r="B193" s="74">
        <v>3</v>
      </c>
      <c r="C193" s="75">
        <v>4</v>
      </c>
      <c r="D193" s="65">
        <v>382056</v>
      </c>
      <c r="E193" s="26" t="s">
        <v>92</v>
      </c>
      <c r="F193" s="84">
        <v>84.000000000000014</v>
      </c>
      <c r="G193" s="84">
        <v>51</v>
      </c>
      <c r="H193" s="84">
        <v>33</v>
      </c>
      <c r="I193" s="85">
        <v>18.000000000000004</v>
      </c>
      <c r="J193" s="85">
        <v>66.000000000000014</v>
      </c>
      <c r="K193" s="88">
        <v>103.08013253159899</v>
      </c>
      <c r="L193" s="88">
        <v>119.18672587053051</v>
      </c>
      <c r="M193" s="88">
        <v>85.271317829457359</v>
      </c>
      <c r="N193" s="88">
        <v>84.74576271186443</v>
      </c>
      <c r="O193" s="88">
        <v>109.54356846473031</v>
      </c>
      <c r="P193" s="33"/>
      <c r="Q193"/>
      <c r="R193"/>
      <c r="S193"/>
      <c r="Z193" s="5"/>
      <c r="AA193" s="5"/>
      <c r="AB193" s="5"/>
      <c r="AC193" s="5"/>
      <c r="AD193" s="5"/>
      <c r="AE193" s="5"/>
      <c r="AF193" s="5"/>
      <c r="AG193" s="5"/>
      <c r="AH193" s="5"/>
      <c r="AI193" s="5"/>
    </row>
    <row r="194" spans="1:35" ht="12.75">
      <c r="A194" s="74">
        <v>9</v>
      </c>
      <c r="B194" s="74">
        <v>3</v>
      </c>
      <c r="C194" s="75">
        <v>4</v>
      </c>
      <c r="D194" s="65">
        <v>158032</v>
      </c>
      <c r="E194" s="26" t="s">
        <v>38</v>
      </c>
      <c r="F194" s="84">
        <v>128.00000000000003</v>
      </c>
      <c r="G194" s="84">
        <v>100</v>
      </c>
      <c r="H194" s="84">
        <v>28</v>
      </c>
      <c r="I194" s="85">
        <v>36.000000000000014</v>
      </c>
      <c r="J194" s="85">
        <v>92</v>
      </c>
      <c r="K194" s="88">
        <v>106.83582338702948</v>
      </c>
      <c r="L194" s="88">
        <v>159.71889474524835</v>
      </c>
      <c r="M194" s="88">
        <v>48.951048951048953</v>
      </c>
      <c r="N194" s="88">
        <v>119.36339522546423</v>
      </c>
      <c r="O194" s="88">
        <v>102.62130507529281</v>
      </c>
      <c r="P194" s="33"/>
      <c r="Q194"/>
      <c r="R194"/>
      <c r="S194"/>
      <c r="Z194" s="5"/>
      <c r="AA194" s="5"/>
      <c r="AB194" s="5"/>
      <c r="AC194" s="5"/>
      <c r="AD194" s="5"/>
      <c r="AE194" s="5"/>
      <c r="AF194" s="5"/>
      <c r="AG194" s="5"/>
      <c r="AH194" s="5"/>
      <c r="AI194" s="5"/>
    </row>
    <row r="195" spans="1:35" ht="12.75">
      <c r="A195" s="77"/>
      <c r="B195" s="77"/>
      <c r="C195" s="77"/>
      <c r="D195" s="69"/>
      <c r="E195" s="71" t="s">
        <v>218</v>
      </c>
      <c r="F195" s="60">
        <v>1901</v>
      </c>
      <c r="G195" s="60">
        <v>1398</v>
      </c>
      <c r="H195" s="60">
        <v>503</v>
      </c>
      <c r="I195" s="60">
        <v>396</v>
      </c>
      <c r="J195" s="60">
        <v>1505</v>
      </c>
      <c r="K195" s="161">
        <v>113.52506987076895</v>
      </c>
      <c r="L195" s="161">
        <v>160.56415675104515</v>
      </c>
      <c r="M195" s="161">
        <v>62.574641719745223</v>
      </c>
      <c r="N195" s="161">
        <v>90.734121528732459</v>
      </c>
      <c r="O195" s="161">
        <v>121.55918842078057</v>
      </c>
      <c r="P195" s="172"/>
      <c r="Q195" s="10"/>
      <c r="R195"/>
      <c r="S195"/>
      <c r="T195" s="5"/>
      <c r="Z195" s="5"/>
      <c r="AA195" s="5"/>
      <c r="AB195" s="5"/>
      <c r="AC195" s="5"/>
      <c r="AD195" s="5"/>
      <c r="AE195" s="5"/>
      <c r="AF195" s="5"/>
      <c r="AG195" s="5"/>
      <c r="AH195" s="5"/>
      <c r="AI195" s="5"/>
    </row>
    <row r="196" spans="1:35" ht="12.75">
      <c r="A196" s="74">
        <v>10</v>
      </c>
      <c r="B196" s="74">
        <v>4</v>
      </c>
      <c r="C196" s="75">
        <v>4</v>
      </c>
      <c r="D196" s="65">
        <v>566028</v>
      </c>
      <c r="E196" s="26" t="s">
        <v>116</v>
      </c>
      <c r="F196" s="84">
        <v>53</v>
      </c>
      <c r="G196" s="84">
        <v>41</v>
      </c>
      <c r="H196" s="84">
        <v>12</v>
      </c>
      <c r="I196" s="85">
        <v>9.0000000000000018</v>
      </c>
      <c r="J196" s="85">
        <v>44</v>
      </c>
      <c r="K196" s="88">
        <v>67.224759005580921</v>
      </c>
      <c r="L196" s="88">
        <v>99.659698590179872</v>
      </c>
      <c r="M196" s="88">
        <v>31.830238726790451</v>
      </c>
      <c r="N196" s="88">
        <v>46.177526936890722</v>
      </c>
      <c r="O196" s="88">
        <v>74.136478517270433</v>
      </c>
      <c r="P196" s="33"/>
      <c r="Q196"/>
      <c r="R196"/>
      <c r="S196"/>
      <c r="Z196" s="5"/>
      <c r="AA196" s="5"/>
      <c r="AB196" s="5"/>
      <c r="AC196" s="5"/>
      <c r="AD196" s="5"/>
      <c r="AE196" s="5"/>
      <c r="AF196" s="5"/>
      <c r="AG196" s="5"/>
      <c r="AH196" s="5"/>
      <c r="AI196" s="5"/>
    </row>
    <row r="197" spans="1:35" ht="12.75">
      <c r="A197" s="74">
        <v>10</v>
      </c>
      <c r="B197" s="74">
        <v>4</v>
      </c>
      <c r="C197" s="75">
        <v>4</v>
      </c>
      <c r="D197" s="65">
        <v>158020</v>
      </c>
      <c r="E197" s="26" t="s">
        <v>34</v>
      </c>
      <c r="F197" s="84">
        <v>169.00000000000003</v>
      </c>
      <c r="G197" s="84">
        <v>115</v>
      </c>
      <c r="H197" s="84">
        <v>54</v>
      </c>
      <c r="I197" s="85">
        <v>46</v>
      </c>
      <c r="J197" s="85">
        <v>123.00000000000001</v>
      </c>
      <c r="K197" s="88">
        <v>208.8998763906057</v>
      </c>
      <c r="L197" s="88">
        <v>282.27785959744722</v>
      </c>
      <c r="M197" s="88">
        <v>134.46215139442231</v>
      </c>
      <c r="N197" s="88">
        <v>206.55590480466998</v>
      </c>
      <c r="O197" s="88">
        <v>209.79020979020979</v>
      </c>
      <c r="P197" s="33"/>
      <c r="Q197"/>
      <c r="R197"/>
      <c r="S197"/>
      <c r="Z197" s="5"/>
      <c r="AA197" s="5"/>
      <c r="AB197" s="5"/>
      <c r="AC197" s="5"/>
      <c r="AD197" s="5"/>
      <c r="AE197" s="5"/>
      <c r="AF197" s="5"/>
      <c r="AG197" s="5"/>
      <c r="AH197" s="5"/>
      <c r="AI197" s="5"/>
    </row>
    <row r="198" spans="1:35" ht="12.75">
      <c r="A198" s="74">
        <v>10</v>
      </c>
      <c r="B198" s="74">
        <v>4</v>
      </c>
      <c r="C198" s="75">
        <v>4</v>
      </c>
      <c r="D198" s="65">
        <v>162022</v>
      </c>
      <c r="E198" s="26" t="s">
        <v>43</v>
      </c>
      <c r="F198" s="84">
        <v>96</v>
      </c>
      <c r="G198" s="84">
        <v>71</v>
      </c>
      <c r="H198" s="84">
        <v>25</v>
      </c>
      <c r="I198" s="85">
        <v>18</v>
      </c>
      <c r="J198" s="85">
        <v>78</v>
      </c>
      <c r="K198" s="88">
        <v>118.46001974333663</v>
      </c>
      <c r="L198" s="88">
        <v>173.63658596233799</v>
      </c>
      <c r="M198" s="88">
        <v>62.266500622665006</v>
      </c>
      <c r="N198" s="88">
        <v>79.893475366178436</v>
      </c>
      <c r="O198" s="88">
        <v>133.3105452059477</v>
      </c>
      <c r="P198" s="33"/>
      <c r="Q198"/>
      <c r="R198"/>
      <c r="S198"/>
      <c r="Z198" s="5"/>
      <c r="AA198" s="5"/>
      <c r="AB198" s="5"/>
      <c r="AC198" s="5"/>
      <c r="AD198" s="5"/>
      <c r="AE198" s="5"/>
      <c r="AF198" s="5"/>
      <c r="AG198" s="5"/>
      <c r="AH198" s="5"/>
      <c r="AI198" s="5"/>
    </row>
    <row r="199" spans="1:35" ht="12.75">
      <c r="A199" s="74">
        <v>10</v>
      </c>
      <c r="B199" s="74">
        <v>4</v>
      </c>
      <c r="C199" s="75">
        <v>4</v>
      </c>
      <c r="D199" s="65">
        <v>362036</v>
      </c>
      <c r="E199" s="26" t="s">
        <v>69</v>
      </c>
      <c r="F199" s="84">
        <v>151</v>
      </c>
      <c r="G199" s="84">
        <v>111</v>
      </c>
      <c r="H199" s="84">
        <v>40</v>
      </c>
      <c r="I199" s="85">
        <v>17.999999999999993</v>
      </c>
      <c r="J199" s="85">
        <v>133</v>
      </c>
      <c r="K199" s="88">
        <v>193.19344933469807</v>
      </c>
      <c r="L199" s="88">
        <v>272.39263803680984</v>
      </c>
      <c r="M199" s="88">
        <v>106.92328254477412</v>
      </c>
      <c r="N199" s="88">
        <v>87.251575375666462</v>
      </c>
      <c r="O199" s="88">
        <v>231.18373022770729</v>
      </c>
      <c r="P199" s="33"/>
      <c r="Z199" s="5"/>
      <c r="AA199" s="5"/>
      <c r="AB199" s="5"/>
      <c r="AC199" s="5"/>
      <c r="AD199" s="5"/>
      <c r="AE199" s="5"/>
      <c r="AF199" s="5"/>
      <c r="AG199" s="5"/>
      <c r="AH199" s="5"/>
      <c r="AI199" s="5"/>
    </row>
    <row r="200" spans="1:35" ht="12.75">
      <c r="A200" s="74">
        <v>10</v>
      </c>
      <c r="B200" s="74">
        <v>4</v>
      </c>
      <c r="C200" s="75">
        <v>4</v>
      </c>
      <c r="D200" s="65">
        <v>166036</v>
      </c>
      <c r="E200" s="26" t="s">
        <v>47</v>
      </c>
      <c r="F200" s="84">
        <v>164</v>
      </c>
      <c r="G200" s="84">
        <v>120</v>
      </c>
      <c r="H200" s="84">
        <v>44</v>
      </c>
      <c r="I200" s="85">
        <v>29.999999999999989</v>
      </c>
      <c r="J200" s="85">
        <v>133.99999999999997</v>
      </c>
      <c r="K200" s="88">
        <v>237.1312897628687</v>
      </c>
      <c r="L200" s="88">
        <v>346.12056533025668</v>
      </c>
      <c r="M200" s="88">
        <v>127.57320962597855</v>
      </c>
      <c r="N200" s="88">
        <v>173.11021350259657</v>
      </c>
      <c r="O200" s="88">
        <v>258.53752652903717</v>
      </c>
      <c r="P200" s="33"/>
      <c r="Z200" s="5"/>
      <c r="AA200" s="5"/>
      <c r="AB200" s="5"/>
      <c r="AC200" s="5"/>
      <c r="AD200" s="5"/>
      <c r="AE200" s="5"/>
      <c r="AF200" s="5"/>
      <c r="AG200" s="5"/>
      <c r="AH200" s="5"/>
      <c r="AI200" s="5"/>
    </row>
    <row r="201" spans="1:35" ht="12.75">
      <c r="A201" s="77"/>
      <c r="B201" s="77"/>
      <c r="C201" s="77"/>
      <c r="D201" s="69"/>
      <c r="E201" s="71" t="s">
        <v>288</v>
      </c>
      <c r="F201" s="60">
        <v>633</v>
      </c>
      <c r="G201" s="60">
        <v>458</v>
      </c>
      <c r="H201" s="60">
        <v>175</v>
      </c>
      <c r="I201" s="60">
        <v>120.99999999999999</v>
      </c>
      <c r="J201" s="60">
        <v>512</v>
      </c>
      <c r="K201" s="161">
        <v>163.10229322339603</v>
      </c>
      <c r="L201" s="161">
        <v>231.0913769615016</v>
      </c>
      <c r="M201" s="161">
        <v>92.148912642830808</v>
      </c>
      <c r="N201" s="161">
        <v>118.33740831295842</v>
      </c>
      <c r="O201" s="161">
        <v>179.11492041280394</v>
      </c>
      <c r="Z201" s="5"/>
      <c r="AA201" s="5"/>
      <c r="AB201" s="5"/>
      <c r="AC201" s="5"/>
      <c r="AD201" s="5"/>
      <c r="AE201" s="5"/>
      <c r="AF201" s="5"/>
      <c r="AG201" s="5"/>
      <c r="AH201" s="5"/>
      <c r="AI201" s="5"/>
    </row>
    <row r="202" spans="1:35" ht="12.75">
      <c r="E202" s="36" t="s">
        <v>179</v>
      </c>
      <c r="F202" s="36">
        <v>32343</v>
      </c>
      <c r="G202" s="36">
        <v>23621</v>
      </c>
      <c r="H202" s="36">
        <v>8722</v>
      </c>
      <c r="I202" s="36">
        <v>6786</v>
      </c>
      <c r="J202" s="36">
        <v>25557</v>
      </c>
      <c r="K202" s="163">
        <v>127.78294244098093</v>
      </c>
      <c r="L202" s="163">
        <v>180.77637179885537</v>
      </c>
      <c r="M202" s="164">
        <v>71.232156230526925</v>
      </c>
      <c r="N202" s="163">
        <v>104.37559216921582</v>
      </c>
      <c r="O202" s="163">
        <v>135.8737692968983</v>
      </c>
    </row>
    <row r="203" spans="1:35" ht="12.75">
      <c r="E203" s="36" t="s">
        <v>200</v>
      </c>
      <c r="F203" s="36">
        <v>18882</v>
      </c>
      <c r="G203" s="36">
        <v>13584</v>
      </c>
      <c r="H203" s="36">
        <v>5298</v>
      </c>
      <c r="I203" s="36">
        <v>3583</v>
      </c>
      <c r="J203" s="36">
        <v>15299</v>
      </c>
      <c r="K203" s="163">
        <v>140.16485441620989</v>
      </c>
      <c r="L203" s="163">
        <v>195.4144356947829</v>
      </c>
      <c r="M203" s="165">
        <v>81.25891501403396</v>
      </c>
      <c r="N203" s="163">
        <v>102.17700033650254</v>
      </c>
      <c r="O203" s="163">
        <v>153.53320046323896</v>
      </c>
    </row>
    <row r="204" spans="1:35" ht="12.75">
      <c r="E204" s="36" t="s">
        <v>201</v>
      </c>
      <c r="F204" s="36">
        <v>13461</v>
      </c>
      <c r="G204" s="36">
        <v>10037</v>
      </c>
      <c r="H204" s="36">
        <v>3424</v>
      </c>
      <c r="I204" s="36">
        <v>3203</v>
      </c>
      <c r="J204" s="36">
        <v>10258</v>
      </c>
      <c r="K204" s="163">
        <v>113.69462338708792</v>
      </c>
      <c r="L204" s="163">
        <v>164.13629346660036</v>
      </c>
      <c r="M204" s="165">
        <v>59.812352718195434</v>
      </c>
      <c r="N204" s="163">
        <v>106.94990750819737</v>
      </c>
      <c r="O204" s="163">
        <v>115.9784052686622</v>
      </c>
    </row>
    <row r="205" spans="1:35" ht="12.75">
      <c r="A205" s="27" t="s">
        <v>379</v>
      </c>
      <c r="B205" s="27"/>
      <c r="E205" s="8"/>
      <c r="F205" s="36"/>
      <c r="G205" s="36"/>
      <c r="H205" s="36"/>
      <c r="I205" s="36"/>
      <c r="J205" s="36"/>
      <c r="K205" s="39"/>
      <c r="L205" s="39"/>
      <c r="M205" s="39"/>
      <c r="N205" s="39"/>
      <c r="O205" s="39"/>
    </row>
    <row r="206" spans="1:35" ht="12.75">
      <c r="A206" s="27">
        <v>1</v>
      </c>
      <c r="B206" s="27" t="s">
        <v>373</v>
      </c>
      <c r="E206" s="8"/>
      <c r="F206" s="36"/>
      <c r="G206" s="36"/>
      <c r="H206" s="36"/>
      <c r="I206" s="36"/>
      <c r="J206" s="36"/>
      <c r="K206" s="39"/>
      <c r="L206" s="39"/>
      <c r="M206" s="39"/>
      <c r="N206" s="39"/>
      <c r="O206" s="39"/>
    </row>
    <row r="207" spans="1:35" ht="12">
      <c r="A207" s="20" t="s">
        <v>366</v>
      </c>
    </row>
    <row r="208" spans="1:35">
      <c r="F208" s="5"/>
      <c r="G208" s="5"/>
      <c r="H208" s="5"/>
      <c r="I208" s="5"/>
      <c r="J208" s="5"/>
    </row>
    <row r="211" spans="7:12">
      <c r="G211" s="5"/>
      <c r="H211" s="5"/>
    </row>
    <row r="212" spans="7:12">
      <c r="L212" s="5"/>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209"/>
  <sheetViews>
    <sheetView zoomScale="80" zoomScaleNormal="80" workbookViewId="0">
      <pane ySplit="6" topLeftCell="A7" activePane="bottomLeft" state="frozen"/>
      <selection activeCell="L42" sqref="L42"/>
      <selection pane="bottomLeft"/>
    </sheetView>
  </sheetViews>
  <sheetFormatPr baseColWidth="10" defaultColWidth="11.42578125" defaultRowHeight="12.75"/>
  <cols>
    <col min="1" max="3" width="11.42578125" style="1"/>
    <col min="4" max="4" width="9.5703125" style="2" customWidth="1"/>
    <col min="5" max="5" width="40.7109375" style="1" customWidth="1"/>
    <col min="6" max="6" width="19.28515625" customWidth="1"/>
    <col min="7" max="7" width="14.42578125" customWidth="1"/>
    <col min="8" max="8" width="14.140625" customWidth="1"/>
    <col min="9" max="9" width="14.7109375" customWidth="1"/>
    <col min="10" max="10" width="15.42578125" customWidth="1"/>
  </cols>
  <sheetData>
    <row r="1" spans="1:24" ht="18.75">
      <c r="A1" s="21" t="s">
        <v>385</v>
      </c>
      <c r="D1" s="3"/>
    </row>
    <row r="2" spans="1:24" ht="15.75" customHeight="1">
      <c r="A2" s="3"/>
      <c r="D2" s="3"/>
      <c r="G2" s="134"/>
    </row>
    <row r="3" spans="1:24" ht="12.75" customHeight="1">
      <c r="A3" s="293" t="s">
        <v>290</v>
      </c>
      <c r="B3" s="293" t="s">
        <v>302</v>
      </c>
      <c r="C3" s="293" t="s">
        <v>287</v>
      </c>
      <c r="D3" s="293" t="s">
        <v>246</v>
      </c>
      <c r="E3" s="343" t="s">
        <v>0</v>
      </c>
      <c r="F3" s="344" t="s">
        <v>189</v>
      </c>
      <c r="G3" s="345"/>
      <c r="H3" s="345"/>
      <c r="I3" s="345"/>
      <c r="J3" s="345"/>
    </row>
    <row r="4" spans="1:24" ht="12.75" customHeight="1">
      <c r="A4" s="339"/>
      <c r="B4" s="339"/>
      <c r="C4" s="339"/>
      <c r="D4" s="341"/>
      <c r="E4" s="341"/>
      <c r="F4" s="293" t="s">
        <v>251</v>
      </c>
      <c r="G4" s="346" t="s">
        <v>188</v>
      </c>
      <c r="H4" s="347"/>
      <c r="I4" s="347"/>
      <c r="J4" s="348"/>
    </row>
    <row r="5" spans="1:24" ht="39" customHeight="1">
      <c r="A5" s="339"/>
      <c r="B5" s="339"/>
      <c r="C5" s="339"/>
      <c r="D5" s="341"/>
      <c r="E5" s="341"/>
      <c r="F5" s="341"/>
      <c r="G5" s="294" t="s">
        <v>241</v>
      </c>
      <c r="H5" s="337" t="s">
        <v>184</v>
      </c>
      <c r="I5" s="338"/>
      <c r="J5" s="337" t="s">
        <v>187</v>
      </c>
    </row>
    <row r="6" spans="1:24" ht="69.75" customHeight="1">
      <c r="A6" s="340"/>
      <c r="B6" s="340"/>
      <c r="C6" s="340"/>
      <c r="D6" s="342"/>
      <c r="E6" s="342"/>
      <c r="F6" s="341"/>
      <c r="G6" s="341"/>
      <c r="H6" s="266" t="s">
        <v>185</v>
      </c>
      <c r="I6" s="266" t="s">
        <v>186</v>
      </c>
      <c r="J6" s="338"/>
    </row>
    <row r="7" spans="1:24">
      <c r="A7" s="74">
        <v>1</v>
      </c>
      <c r="B7" s="74">
        <v>1</v>
      </c>
      <c r="C7" s="75">
        <v>1</v>
      </c>
      <c r="D7" s="65">
        <v>911000</v>
      </c>
      <c r="E7" s="26" t="s">
        <v>133</v>
      </c>
      <c r="F7" s="89">
        <v>767</v>
      </c>
      <c r="G7" s="136">
        <v>57.366362451108209</v>
      </c>
      <c r="H7" s="137">
        <v>40.156453715775747</v>
      </c>
      <c r="I7" s="189">
        <v>20.730117340286832</v>
      </c>
      <c r="J7" s="137">
        <v>66.753585397653197</v>
      </c>
      <c r="U7" s="10"/>
      <c r="V7" s="10"/>
      <c r="W7" s="10"/>
      <c r="X7" s="10"/>
    </row>
    <row r="8" spans="1:24">
      <c r="A8" s="74">
        <v>1</v>
      </c>
      <c r="B8" s="74">
        <v>1</v>
      </c>
      <c r="C8" s="75">
        <v>1</v>
      </c>
      <c r="D8" s="65">
        <v>913000</v>
      </c>
      <c r="E8" s="26" t="s">
        <v>134</v>
      </c>
      <c r="F8" s="89">
        <v>1521</v>
      </c>
      <c r="G8" s="136">
        <v>48.980933596318209</v>
      </c>
      <c r="H8" s="137">
        <v>44.51019066403682</v>
      </c>
      <c r="I8" s="189">
        <v>27.74490466798159</v>
      </c>
      <c r="J8" s="137">
        <v>69.230769230769226</v>
      </c>
      <c r="L8" s="10"/>
      <c r="N8" s="10"/>
      <c r="O8" s="10"/>
      <c r="P8" s="10"/>
      <c r="U8" s="10"/>
      <c r="V8" s="10"/>
      <c r="W8" s="10"/>
      <c r="X8" s="10"/>
    </row>
    <row r="9" spans="1:24">
      <c r="A9" s="74">
        <v>1</v>
      </c>
      <c r="B9" s="74">
        <v>1</v>
      </c>
      <c r="C9" s="75">
        <v>1</v>
      </c>
      <c r="D9" s="65">
        <v>112000</v>
      </c>
      <c r="E9" s="26" t="s">
        <v>16</v>
      </c>
      <c r="F9" s="89">
        <v>2457</v>
      </c>
      <c r="G9" s="136">
        <v>49.328449328449331</v>
      </c>
      <c r="H9" s="137">
        <v>44.444444444444443</v>
      </c>
      <c r="I9" s="189">
        <v>29.507529507529505</v>
      </c>
      <c r="J9" s="137">
        <v>75.172975172975171</v>
      </c>
      <c r="L9" s="10"/>
      <c r="M9" s="10"/>
      <c r="N9" s="10"/>
      <c r="P9" s="10"/>
      <c r="U9" s="10"/>
      <c r="V9" s="10"/>
      <c r="W9" s="10"/>
      <c r="X9" s="10"/>
    </row>
    <row r="10" spans="1:24">
      <c r="A10" s="74">
        <v>1</v>
      </c>
      <c r="B10" s="74">
        <v>1</v>
      </c>
      <c r="C10" s="75">
        <v>1</v>
      </c>
      <c r="D10" s="65">
        <v>113000</v>
      </c>
      <c r="E10" s="26" t="s">
        <v>17</v>
      </c>
      <c r="F10" s="89">
        <v>1692</v>
      </c>
      <c r="G10" s="136">
        <v>46.98581560283688</v>
      </c>
      <c r="H10" s="137">
        <v>51.122931442080379</v>
      </c>
      <c r="I10" s="189">
        <v>33.037825059101657</v>
      </c>
      <c r="J10" s="137">
        <v>70.094562647754131</v>
      </c>
      <c r="L10" s="10"/>
      <c r="P10" s="10"/>
      <c r="U10" s="10"/>
      <c r="V10" s="10"/>
      <c r="W10" s="10"/>
      <c r="X10" s="10"/>
    </row>
    <row r="11" spans="1:24">
      <c r="A11" s="74">
        <v>1</v>
      </c>
      <c r="B11" s="74">
        <v>1</v>
      </c>
      <c r="C11" s="75">
        <v>1</v>
      </c>
      <c r="D11" s="65">
        <v>513000</v>
      </c>
      <c r="E11" s="26" t="s">
        <v>96</v>
      </c>
      <c r="F11" s="89">
        <v>422</v>
      </c>
      <c r="G11" s="136">
        <v>45.97156398104265</v>
      </c>
      <c r="H11" s="137">
        <v>40.047393364928915</v>
      </c>
      <c r="I11" s="189">
        <v>26.303317535545023</v>
      </c>
      <c r="J11" s="137">
        <v>73.93364928909952</v>
      </c>
      <c r="U11" s="10"/>
      <c r="V11" s="10"/>
      <c r="W11" s="10"/>
      <c r="X11" s="10"/>
    </row>
    <row r="12" spans="1:24">
      <c r="A12" s="74">
        <v>1</v>
      </c>
      <c r="B12" s="74">
        <v>1</v>
      </c>
      <c r="C12" s="75">
        <v>1</v>
      </c>
      <c r="D12" s="65">
        <v>914000</v>
      </c>
      <c r="E12" s="26" t="s">
        <v>135</v>
      </c>
      <c r="F12" s="89">
        <v>656</v>
      </c>
      <c r="G12" s="136">
        <v>49.542682926829265</v>
      </c>
      <c r="H12" s="137">
        <v>41.920731707317074</v>
      </c>
      <c r="I12" s="189">
        <v>23.01829268292683</v>
      </c>
      <c r="J12" s="137">
        <v>57.317073170731703</v>
      </c>
      <c r="U12" s="10"/>
      <c r="V12" s="10"/>
      <c r="W12" s="10"/>
      <c r="X12" s="10"/>
    </row>
    <row r="13" spans="1:24">
      <c r="A13" s="74">
        <v>1</v>
      </c>
      <c r="B13" s="74">
        <v>1</v>
      </c>
      <c r="C13" s="75">
        <v>1</v>
      </c>
      <c r="D13" s="65">
        <v>915000</v>
      </c>
      <c r="E13" s="26" t="s">
        <v>136</v>
      </c>
      <c r="F13" s="89">
        <v>781</v>
      </c>
      <c r="G13" s="136">
        <v>57.49039692701664</v>
      </c>
      <c r="H13" s="137">
        <v>39.948783610755441</v>
      </c>
      <c r="I13" s="189">
        <v>16.645326504481435</v>
      </c>
      <c r="J13" s="137">
        <v>61.971830985915489</v>
      </c>
      <c r="U13" s="10"/>
      <c r="V13" s="10"/>
      <c r="W13" s="10"/>
      <c r="X13" s="10"/>
    </row>
    <row r="14" spans="1:24">
      <c r="A14" s="74">
        <v>1</v>
      </c>
      <c r="B14" s="74">
        <v>1</v>
      </c>
      <c r="C14" s="75">
        <v>1</v>
      </c>
      <c r="D14" s="65">
        <v>916000</v>
      </c>
      <c r="E14" s="26" t="s">
        <v>137</v>
      </c>
      <c r="F14" s="89">
        <v>511</v>
      </c>
      <c r="G14" s="136">
        <v>58.512720156555773</v>
      </c>
      <c r="H14" s="137">
        <v>44.618395303326807</v>
      </c>
      <c r="I14" s="189">
        <v>22.700587084148726</v>
      </c>
      <c r="J14" s="137">
        <v>64.774951076320946</v>
      </c>
      <c r="U14" s="10"/>
      <c r="V14" s="10"/>
      <c r="W14" s="10"/>
      <c r="X14" s="10"/>
    </row>
    <row r="15" spans="1:24">
      <c r="A15" s="74">
        <v>1</v>
      </c>
      <c r="B15" s="74">
        <v>1</v>
      </c>
      <c r="C15" s="75">
        <v>1</v>
      </c>
      <c r="D15" s="65">
        <v>114000</v>
      </c>
      <c r="E15" s="26" t="s">
        <v>18</v>
      </c>
      <c r="F15" s="89">
        <v>796</v>
      </c>
      <c r="G15" s="136">
        <v>59.422110552763819</v>
      </c>
      <c r="H15" s="137">
        <v>37.562814070351756</v>
      </c>
      <c r="I15" s="189">
        <v>39.949748743718594</v>
      </c>
      <c r="J15" s="137">
        <v>44.095477386934675</v>
      </c>
      <c r="U15" s="10"/>
      <c r="V15" s="10"/>
      <c r="W15" s="10"/>
      <c r="X15" s="10"/>
    </row>
    <row r="16" spans="1:24">
      <c r="A16" s="74">
        <v>1</v>
      </c>
      <c r="B16" s="74">
        <v>1</v>
      </c>
      <c r="C16" s="75">
        <v>1</v>
      </c>
      <c r="D16" s="65">
        <v>116000</v>
      </c>
      <c r="E16" s="26" t="s">
        <v>19</v>
      </c>
      <c r="F16" s="89">
        <v>1101</v>
      </c>
      <c r="G16" s="136">
        <v>51.861943687556767</v>
      </c>
      <c r="H16" s="137">
        <v>32.606721162579468</v>
      </c>
      <c r="I16" s="189">
        <v>18.710263396911898</v>
      </c>
      <c r="J16" s="137">
        <v>75.02270663033606</v>
      </c>
      <c r="L16" s="10"/>
      <c r="U16" s="10"/>
      <c r="V16" s="10"/>
      <c r="W16" s="10"/>
      <c r="X16" s="10"/>
    </row>
    <row r="17" spans="1:24">
      <c r="A17" s="74">
        <v>1</v>
      </c>
      <c r="B17" s="74">
        <v>1</v>
      </c>
      <c r="C17" s="75">
        <v>1</v>
      </c>
      <c r="D17" s="65">
        <v>117000</v>
      </c>
      <c r="E17" s="26" t="s">
        <v>20</v>
      </c>
      <c r="F17" s="89">
        <v>550</v>
      </c>
      <c r="G17" s="136">
        <v>48.363636363636367</v>
      </c>
      <c r="H17" s="137">
        <v>44.363636363636367</v>
      </c>
      <c r="I17" s="189">
        <v>25.09090909090909</v>
      </c>
      <c r="J17" s="137">
        <v>64</v>
      </c>
      <c r="U17" s="10"/>
      <c r="V17" s="10"/>
      <c r="W17" s="10"/>
      <c r="X17" s="10"/>
    </row>
    <row r="18" spans="1:24">
      <c r="A18" s="74">
        <v>1</v>
      </c>
      <c r="B18" s="74">
        <v>1</v>
      </c>
      <c r="C18" s="75">
        <v>1</v>
      </c>
      <c r="D18" s="65">
        <v>119000</v>
      </c>
      <c r="E18" s="26" t="s">
        <v>21</v>
      </c>
      <c r="F18" s="89">
        <v>1615</v>
      </c>
      <c r="G18" s="136">
        <v>62.724458204334368</v>
      </c>
      <c r="H18" s="137">
        <v>38.637770897832816</v>
      </c>
      <c r="I18" s="189">
        <v>21.238390092879257</v>
      </c>
      <c r="J18" s="137">
        <v>65.944272445820431</v>
      </c>
      <c r="L18" s="10"/>
      <c r="U18" s="10"/>
      <c r="V18" s="10"/>
      <c r="W18" s="10"/>
      <c r="X18" s="10"/>
    </row>
    <row r="19" spans="1:24">
      <c r="A19" s="74">
        <v>1</v>
      </c>
      <c r="B19" s="74">
        <v>1</v>
      </c>
      <c r="C19" s="75">
        <v>1</v>
      </c>
      <c r="D19" s="65">
        <v>124000</v>
      </c>
      <c r="E19" s="26" t="s">
        <v>24</v>
      </c>
      <c r="F19" s="89">
        <v>805</v>
      </c>
      <c r="G19" s="136">
        <v>42.608695652173914</v>
      </c>
      <c r="H19" s="137">
        <v>45.962732919254655</v>
      </c>
      <c r="I19" s="137">
        <v>32.670807453416153</v>
      </c>
      <c r="J19" s="137">
        <v>63.105590062111801</v>
      </c>
      <c r="U19" s="10"/>
      <c r="V19" s="10"/>
      <c r="W19" s="10"/>
      <c r="X19" s="10"/>
    </row>
    <row r="20" spans="1:24">
      <c r="A20" s="77"/>
      <c r="B20" s="77"/>
      <c r="C20" s="77"/>
      <c r="D20" s="69"/>
      <c r="E20" s="59" t="s">
        <v>209</v>
      </c>
      <c r="F20" s="90">
        <v>13674</v>
      </c>
      <c r="G20" s="168">
        <v>52.106186924089513</v>
      </c>
      <c r="H20" s="169">
        <v>42.577153722392865</v>
      </c>
      <c r="I20" s="169">
        <v>26.627175661839985</v>
      </c>
      <c r="J20" s="169">
        <v>67.302910633318703</v>
      </c>
    </row>
    <row r="21" spans="1:24">
      <c r="A21" s="74">
        <v>2</v>
      </c>
      <c r="B21" s="74">
        <v>2</v>
      </c>
      <c r="C21" s="75">
        <v>1</v>
      </c>
      <c r="D21" s="65">
        <v>334002</v>
      </c>
      <c r="E21" s="26" t="s">
        <v>249</v>
      </c>
      <c r="F21" s="89">
        <v>1034</v>
      </c>
      <c r="G21" s="136">
        <v>54.642166344294004</v>
      </c>
      <c r="H21" s="137">
        <v>55.029013539651842</v>
      </c>
      <c r="I21" s="189">
        <v>35.20309477756286</v>
      </c>
      <c r="J21" s="137">
        <v>57.446808510638306</v>
      </c>
      <c r="O21" s="170"/>
      <c r="P21" s="170"/>
      <c r="Q21" s="170"/>
      <c r="R21" s="170"/>
    </row>
    <row r="22" spans="1:24">
      <c r="A22" s="74">
        <v>2</v>
      </c>
      <c r="B22" s="74">
        <v>2</v>
      </c>
      <c r="C22" s="75">
        <v>1</v>
      </c>
      <c r="D22" s="65">
        <v>711000</v>
      </c>
      <c r="E22" s="26" t="s">
        <v>368</v>
      </c>
      <c r="F22" s="89">
        <v>942</v>
      </c>
      <c r="G22" s="136">
        <v>54.56475583864119</v>
      </c>
      <c r="H22" s="137">
        <v>55.414012738853501</v>
      </c>
      <c r="I22" s="189">
        <v>31.847133757961782</v>
      </c>
      <c r="J22" s="137">
        <v>61.464968152866241</v>
      </c>
      <c r="O22" s="170"/>
      <c r="P22" s="170"/>
      <c r="Q22" s="170"/>
      <c r="R22" s="170"/>
    </row>
    <row r="23" spans="1:24">
      <c r="A23" s="74">
        <v>2</v>
      </c>
      <c r="B23" s="74">
        <v>2</v>
      </c>
      <c r="C23" s="75">
        <v>1</v>
      </c>
      <c r="D23" s="65">
        <v>314000</v>
      </c>
      <c r="E23" s="26" t="s">
        <v>54</v>
      </c>
      <c r="F23" s="89">
        <v>662</v>
      </c>
      <c r="G23" s="136">
        <v>49.244712990936556</v>
      </c>
      <c r="H23" s="137">
        <v>57.552870090634443</v>
      </c>
      <c r="I23" s="189">
        <v>33.23262839879154</v>
      </c>
      <c r="J23" s="137">
        <v>62.839879154078545</v>
      </c>
      <c r="O23" s="170"/>
      <c r="P23" s="170"/>
      <c r="Q23" s="170"/>
      <c r="R23" s="170"/>
    </row>
    <row r="24" spans="1:24">
      <c r="A24" s="74">
        <v>2</v>
      </c>
      <c r="B24" s="74">
        <v>2</v>
      </c>
      <c r="C24" s="75">
        <v>1</v>
      </c>
      <c r="D24" s="65">
        <v>512000</v>
      </c>
      <c r="E24" s="26" t="s">
        <v>95</v>
      </c>
      <c r="F24" s="89">
        <v>318</v>
      </c>
      <c r="G24" s="136">
        <v>64.15094339622641</v>
      </c>
      <c r="H24" s="137">
        <v>27.672955974842768</v>
      </c>
      <c r="I24" s="189">
        <v>34.905660377358487</v>
      </c>
      <c r="J24" s="137">
        <v>31.446540880503143</v>
      </c>
      <c r="O24" s="170"/>
      <c r="P24" s="170"/>
      <c r="Q24" s="170"/>
      <c r="R24" s="170"/>
    </row>
    <row r="25" spans="1:24">
      <c r="A25" s="74">
        <v>2</v>
      </c>
      <c r="B25" s="74">
        <v>2</v>
      </c>
      <c r="C25" s="75">
        <v>1</v>
      </c>
      <c r="D25" s="65">
        <v>111000</v>
      </c>
      <c r="E25" s="26" t="s">
        <v>15</v>
      </c>
      <c r="F25" s="89">
        <v>959</v>
      </c>
      <c r="G25" s="136">
        <v>58.60271115745568</v>
      </c>
      <c r="H25" s="137">
        <v>56.725755995828983</v>
      </c>
      <c r="I25" s="189">
        <v>27.215849843587069</v>
      </c>
      <c r="J25" s="137">
        <v>60.271115745568302</v>
      </c>
      <c r="O25" s="170"/>
      <c r="P25" s="170"/>
      <c r="Q25" s="170"/>
      <c r="R25" s="170"/>
    </row>
    <row r="26" spans="1:24">
      <c r="A26" s="74">
        <v>2</v>
      </c>
      <c r="B26" s="74">
        <v>2</v>
      </c>
      <c r="C26" s="75">
        <v>1</v>
      </c>
      <c r="D26" s="65">
        <v>315000</v>
      </c>
      <c r="E26" s="26" t="s">
        <v>55</v>
      </c>
      <c r="F26" s="89">
        <v>1569</v>
      </c>
      <c r="G26" s="136">
        <v>46.080305927342259</v>
      </c>
      <c r="H26" s="137">
        <v>46.080305927342259</v>
      </c>
      <c r="I26" s="189">
        <v>30.592734225621417</v>
      </c>
      <c r="J26" s="137">
        <v>60.165710643722115</v>
      </c>
      <c r="O26" s="170"/>
      <c r="P26" s="170"/>
      <c r="Q26" s="170"/>
      <c r="R26" s="170"/>
    </row>
    <row r="27" spans="1:24">
      <c r="A27" s="74">
        <v>2</v>
      </c>
      <c r="B27" s="74">
        <v>2</v>
      </c>
      <c r="C27" s="75">
        <v>1</v>
      </c>
      <c r="D27" s="65">
        <v>316000</v>
      </c>
      <c r="E27" s="26" t="s">
        <v>56</v>
      </c>
      <c r="F27" s="89">
        <v>391</v>
      </c>
      <c r="G27" s="136">
        <v>41.943734015345271</v>
      </c>
      <c r="H27" s="137">
        <v>51.406649616368284</v>
      </c>
      <c r="I27" s="189">
        <v>29.156010230179032</v>
      </c>
      <c r="J27" s="137">
        <v>49.36061381074169</v>
      </c>
      <c r="O27" s="170"/>
      <c r="P27" s="170"/>
      <c r="Q27" s="170"/>
      <c r="R27" s="170"/>
    </row>
    <row r="28" spans="1:24">
      <c r="A28" s="74">
        <v>2</v>
      </c>
      <c r="B28" s="74">
        <v>3</v>
      </c>
      <c r="C28" s="75">
        <v>1</v>
      </c>
      <c r="D28" s="65">
        <v>515000</v>
      </c>
      <c r="E28" s="26" t="s">
        <v>97</v>
      </c>
      <c r="F28" s="89">
        <v>719</v>
      </c>
      <c r="G28" s="136">
        <v>59.109874826147426</v>
      </c>
      <c r="H28" s="137">
        <v>54.381084840055635</v>
      </c>
      <c r="I28" s="189">
        <v>28.372739916550767</v>
      </c>
      <c r="J28" s="137">
        <v>58.275382475660642</v>
      </c>
      <c r="O28" s="170"/>
      <c r="P28" s="170"/>
      <c r="Q28" s="170"/>
      <c r="R28" s="170"/>
    </row>
    <row r="29" spans="1:24">
      <c r="A29" s="74">
        <v>2</v>
      </c>
      <c r="B29" s="74">
        <v>2</v>
      </c>
      <c r="C29" s="75">
        <v>1</v>
      </c>
      <c r="D29" s="65">
        <v>120000</v>
      </c>
      <c r="E29" s="26" t="s">
        <v>22</v>
      </c>
      <c r="F29" s="89">
        <v>276</v>
      </c>
      <c r="G29" s="136">
        <v>54.710144927536234</v>
      </c>
      <c r="H29" s="137">
        <v>35.869565217391305</v>
      </c>
      <c r="I29" s="189">
        <v>15.217391304347828</v>
      </c>
      <c r="J29" s="137">
        <v>54.710144927536234</v>
      </c>
      <c r="O29" s="170"/>
      <c r="P29" s="170"/>
      <c r="Q29" s="170"/>
      <c r="R29" s="170"/>
    </row>
    <row r="30" spans="1:24">
      <c r="A30" s="74">
        <v>2</v>
      </c>
      <c r="B30" s="74">
        <v>2</v>
      </c>
      <c r="C30" s="75">
        <v>1</v>
      </c>
      <c r="D30" s="65">
        <v>122000</v>
      </c>
      <c r="E30" s="26" t="s">
        <v>23</v>
      </c>
      <c r="F30" s="89">
        <v>609</v>
      </c>
      <c r="G30" s="136">
        <v>50.738916256157637</v>
      </c>
      <c r="H30" s="137">
        <v>27.750410509031198</v>
      </c>
      <c r="I30" s="189">
        <v>15.763546798029557</v>
      </c>
      <c r="J30" s="137">
        <v>26.600985221674879</v>
      </c>
      <c r="O30" s="170"/>
      <c r="P30" s="170"/>
      <c r="Q30" s="170"/>
      <c r="R30" s="170"/>
    </row>
    <row r="31" spans="1:24">
      <c r="A31" s="77"/>
      <c r="B31" s="77"/>
      <c r="C31" s="77"/>
      <c r="D31" s="69"/>
      <c r="E31" s="59" t="s">
        <v>216</v>
      </c>
      <c r="F31" s="90">
        <v>7479</v>
      </c>
      <c r="G31" s="168">
        <v>52.720951998930346</v>
      </c>
      <c r="H31" s="169">
        <v>49.298034496590454</v>
      </c>
      <c r="I31" s="169">
        <v>29.308731113785264</v>
      </c>
      <c r="J31" s="169">
        <v>55.301510897178765</v>
      </c>
    </row>
    <row r="32" spans="1:24">
      <c r="A32" s="74">
        <v>3</v>
      </c>
      <c r="B32" s="74">
        <v>4</v>
      </c>
      <c r="C32" s="75">
        <v>2</v>
      </c>
      <c r="D32" s="65">
        <v>334000</v>
      </c>
      <c r="E32" s="70" t="s">
        <v>257</v>
      </c>
      <c r="F32" s="89">
        <v>163</v>
      </c>
      <c r="G32" s="136">
        <v>52.147239263803677</v>
      </c>
      <c r="H32" s="137">
        <v>26.993865030674847</v>
      </c>
      <c r="I32" s="189">
        <v>12.269938650306749</v>
      </c>
      <c r="J32" s="137">
        <v>61.963190184049076</v>
      </c>
      <c r="O32" s="170"/>
      <c r="P32" s="170"/>
      <c r="Q32" s="170"/>
      <c r="R32" s="170"/>
    </row>
    <row r="33" spans="1:18">
      <c r="A33" s="74">
        <v>3</v>
      </c>
      <c r="B33" s="74">
        <v>4</v>
      </c>
      <c r="C33" s="75">
        <v>2</v>
      </c>
      <c r="D33" s="65">
        <v>554000</v>
      </c>
      <c r="E33" s="26" t="s">
        <v>264</v>
      </c>
      <c r="F33" s="89">
        <v>380</v>
      </c>
      <c r="G33" s="136">
        <v>30.789473684210527</v>
      </c>
      <c r="H33" s="137">
        <v>29.736842105263158</v>
      </c>
      <c r="I33" s="189">
        <v>18.947368421052634</v>
      </c>
      <c r="J33" s="137">
        <v>41.05263157894737</v>
      </c>
      <c r="O33" s="170"/>
      <c r="P33" s="170"/>
      <c r="Q33" s="170"/>
      <c r="R33" s="170"/>
    </row>
    <row r="34" spans="1:18">
      <c r="A34" s="74">
        <v>3</v>
      </c>
      <c r="B34" s="74">
        <v>4</v>
      </c>
      <c r="C34" s="75">
        <v>2</v>
      </c>
      <c r="D34" s="65">
        <v>558000</v>
      </c>
      <c r="E34" s="26" t="s">
        <v>265</v>
      </c>
      <c r="F34" s="89">
        <v>234</v>
      </c>
      <c r="G34" s="136">
        <v>37.179487179487182</v>
      </c>
      <c r="H34" s="137">
        <v>27.350427350427353</v>
      </c>
      <c r="I34" s="189">
        <v>18.376068376068378</v>
      </c>
      <c r="J34" s="137">
        <v>57.692307692307686</v>
      </c>
      <c r="O34" s="170"/>
      <c r="P34" s="170"/>
      <c r="Q34" s="170"/>
      <c r="R34" s="170"/>
    </row>
    <row r="35" spans="1:18">
      <c r="A35" s="74">
        <v>3</v>
      </c>
      <c r="B35" s="74">
        <v>4</v>
      </c>
      <c r="C35" s="75">
        <v>2</v>
      </c>
      <c r="D35" s="65">
        <v>358000</v>
      </c>
      <c r="E35" s="26" t="s">
        <v>258</v>
      </c>
      <c r="F35" s="89">
        <v>442</v>
      </c>
      <c r="G35" s="136">
        <v>40.271493212669682</v>
      </c>
      <c r="H35" s="137">
        <v>27.149321266968325</v>
      </c>
      <c r="I35" s="189">
        <v>15.837104072398189</v>
      </c>
      <c r="J35" s="137">
        <v>50.226244343891402</v>
      </c>
      <c r="O35" s="170"/>
      <c r="P35" s="170"/>
      <c r="Q35" s="170"/>
      <c r="R35" s="170"/>
    </row>
    <row r="36" spans="1:18">
      <c r="A36" s="74">
        <v>3</v>
      </c>
      <c r="B36" s="74">
        <v>4</v>
      </c>
      <c r="C36" s="75">
        <v>2</v>
      </c>
      <c r="D36" s="65">
        <v>366000</v>
      </c>
      <c r="E36" s="26" t="s">
        <v>259</v>
      </c>
      <c r="F36" s="89">
        <v>388</v>
      </c>
      <c r="G36" s="136">
        <v>40.979381443298969</v>
      </c>
      <c r="H36" s="137">
        <v>26.804123711340207</v>
      </c>
      <c r="I36" s="189">
        <v>14.948453608247423</v>
      </c>
      <c r="J36" s="137">
        <v>51.546391752577314</v>
      </c>
      <c r="O36" s="170"/>
      <c r="P36" s="170"/>
      <c r="Q36" s="170"/>
      <c r="R36" s="170"/>
    </row>
    <row r="37" spans="1:18">
      <c r="A37" s="74">
        <v>3</v>
      </c>
      <c r="B37" s="74">
        <v>4</v>
      </c>
      <c r="C37" s="75">
        <v>2</v>
      </c>
      <c r="D37" s="65">
        <v>754000</v>
      </c>
      <c r="E37" s="26" t="s">
        <v>268</v>
      </c>
      <c r="F37" s="89">
        <v>514</v>
      </c>
      <c r="G37" s="136">
        <v>50.389105058365757</v>
      </c>
      <c r="H37" s="137">
        <v>43.385214007782103</v>
      </c>
      <c r="I37" s="189">
        <v>17.898832684824903</v>
      </c>
      <c r="J37" s="137">
        <v>45.136186770428019</v>
      </c>
      <c r="O37" s="170"/>
      <c r="P37" s="170"/>
      <c r="Q37" s="170"/>
      <c r="R37" s="170"/>
    </row>
    <row r="38" spans="1:18">
      <c r="A38" s="74">
        <v>3</v>
      </c>
      <c r="B38" s="74">
        <v>3</v>
      </c>
      <c r="C38" s="75">
        <v>2</v>
      </c>
      <c r="D38" s="65">
        <v>370000</v>
      </c>
      <c r="E38" s="26" t="s">
        <v>260</v>
      </c>
      <c r="F38" s="89">
        <v>207</v>
      </c>
      <c r="G38" s="136">
        <v>49.75845410628019</v>
      </c>
      <c r="H38" s="137">
        <v>5.3140096618357484</v>
      </c>
      <c r="I38" s="189">
        <v>3.3816425120772946</v>
      </c>
      <c r="J38" s="137">
        <v>64.734299516908209</v>
      </c>
      <c r="O38" s="170"/>
      <c r="P38" s="170"/>
      <c r="Q38" s="170"/>
      <c r="R38" s="170"/>
    </row>
    <row r="39" spans="1:18">
      <c r="A39" s="74">
        <v>3</v>
      </c>
      <c r="B39" s="74">
        <v>4</v>
      </c>
      <c r="C39" s="75">
        <v>2</v>
      </c>
      <c r="D39" s="65">
        <v>758000</v>
      </c>
      <c r="E39" s="26" t="s">
        <v>270</v>
      </c>
      <c r="F39" s="89">
        <v>138</v>
      </c>
      <c r="G39" s="136">
        <v>43.478260869565219</v>
      </c>
      <c r="H39" s="137">
        <v>34.057971014492757</v>
      </c>
      <c r="I39" s="189">
        <v>21.739130434782609</v>
      </c>
      <c r="J39" s="137">
        <v>63.04347826086957</v>
      </c>
      <c r="O39" s="170"/>
      <c r="P39" s="170"/>
      <c r="Q39" s="170"/>
      <c r="R39" s="170"/>
    </row>
    <row r="40" spans="1:18">
      <c r="A40" s="74">
        <v>3</v>
      </c>
      <c r="B40" s="74">
        <v>4</v>
      </c>
      <c r="C40" s="75">
        <v>2</v>
      </c>
      <c r="D40" s="65">
        <v>958000</v>
      </c>
      <c r="E40" s="26" t="s">
        <v>275</v>
      </c>
      <c r="F40" s="89">
        <v>203</v>
      </c>
      <c r="G40" s="136">
        <v>46.305418719211822</v>
      </c>
      <c r="H40" s="137">
        <v>25.615763546798032</v>
      </c>
      <c r="I40" s="189">
        <v>10.83743842364532</v>
      </c>
      <c r="J40" s="137">
        <v>47.290640394088669</v>
      </c>
      <c r="O40" s="170"/>
      <c r="P40" s="170"/>
      <c r="Q40" s="170"/>
      <c r="R40" s="170"/>
    </row>
    <row r="41" spans="1:18">
      <c r="A41" s="74">
        <v>3</v>
      </c>
      <c r="B41" s="74">
        <v>4</v>
      </c>
      <c r="C41" s="75">
        <v>2</v>
      </c>
      <c r="D41" s="65">
        <v>762000</v>
      </c>
      <c r="E41" s="26" t="s">
        <v>271</v>
      </c>
      <c r="F41" s="89">
        <v>229</v>
      </c>
      <c r="G41" s="136">
        <v>41.048034934497821</v>
      </c>
      <c r="H41" s="137">
        <v>28.384279475982531</v>
      </c>
      <c r="I41" s="189">
        <v>10.043668122270741</v>
      </c>
      <c r="J41" s="137">
        <v>63.318777292576421</v>
      </c>
      <c r="O41" s="170"/>
      <c r="P41" s="170"/>
      <c r="Q41" s="170"/>
      <c r="R41" s="170"/>
    </row>
    <row r="42" spans="1:18">
      <c r="A42" s="74">
        <v>3</v>
      </c>
      <c r="B42" s="74">
        <v>4</v>
      </c>
      <c r="C42" s="75">
        <v>2</v>
      </c>
      <c r="D42" s="65">
        <v>154000</v>
      </c>
      <c r="E42" s="26" t="s">
        <v>252</v>
      </c>
      <c r="F42" s="89">
        <v>228</v>
      </c>
      <c r="G42" s="136">
        <v>60.964912280701753</v>
      </c>
      <c r="H42" s="137">
        <v>21.491228070175438</v>
      </c>
      <c r="I42" s="189">
        <v>11.842105263157894</v>
      </c>
      <c r="J42" s="137">
        <v>14.912280701754385</v>
      </c>
      <c r="O42" s="170"/>
      <c r="P42" s="170"/>
      <c r="Q42" s="170"/>
      <c r="R42" s="170"/>
    </row>
    <row r="43" spans="1:18">
      <c r="A43" s="74">
        <v>3</v>
      </c>
      <c r="B43" s="74">
        <v>4</v>
      </c>
      <c r="C43" s="75">
        <v>2</v>
      </c>
      <c r="D43" s="65">
        <v>766000</v>
      </c>
      <c r="E43" s="26" t="s">
        <v>272</v>
      </c>
      <c r="F43" s="89">
        <v>244</v>
      </c>
      <c r="G43" s="136">
        <v>35.245901639344261</v>
      </c>
      <c r="H43" s="137">
        <v>27.868852459016392</v>
      </c>
      <c r="I43" s="189">
        <v>9.4262295081967213</v>
      </c>
      <c r="J43" s="137">
        <v>67.622950819672127</v>
      </c>
      <c r="O43" s="170"/>
      <c r="P43" s="170"/>
      <c r="Q43" s="170"/>
      <c r="R43" s="170"/>
    </row>
    <row r="44" spans="1:18">
      <c r="A44" s="74">
        <v>3</v>
      </c>
      <c r="B44" s="74">
        <v>4</v>
      </c>
      <c r="C44" s="75">
        <v>2</v>
      </c>
      <c r="D44" s="65">
        <v>962000</v>
      </c>
      <c r="E44" s="26" t="s">
        <v>276</v>
      </c>
      <c r="F44" s="89">
        <v>297</v>
      </c>
      <c r="G44" s="136">
        <v>47.811447811447813</v>
      </c>
      <c r="H44" s="137">
        <v>39.393939393939391</v>
      </c>
      <c r="I44" s="189">
        <v>16.835016835016837</v>
      </c>
      <c r="J44" s="137">
        <v>55.892255892255896</v>
      </c>
      <c r="O44" s="170"/>
      <c r="P44" s="170"/>
      <c r="Q44" s="170"/>
      <c r="R44" s="170"/>
    </row>
    <row r="45" spans="1:18">
      <c r="A45" s="74">
        <v>3</v>
      </c>
      <c r="B45" s="74">
        <v>4</v>
      </c>
      <c r="C45" s="75">
        <v>2</v>
      </c>
      <c r="D45" s="65">
        <v>770000</v>
      </c>
      <c r="E45" s="26" t="s">
        <v>273</v>
      </c>
      <c r="F45" s="89">
        <v>239</v>
      </c>
      <c r="G45" s="136">
        <v>36.401673640167367</v>
      </c>
      <c r="H45" s="137">
        <v>28.03347280334728</v>
      </c>
      <c r="I45" s="189">
        <v>18.410041841004183</v>
      </c>
      <c r="J45" s="137">
        <v>61.924686192468613</v>
      </c>
      <c r="O45" s="170"/>
      <c r="P45" s="170"/>
      <c r="Q45" s="170"/>
      <c r="R45" s="170"/>
    </row>
    <row r="46" spans="1:18">
      <c r="A46" s="74">
        <v>3</v>
      </c>
      <c r="B46" s="74">
        <v>4</v>
      </c>
      <c r="C46" s="75">
        <v>2</v>
      </c>
      <c r="D46" s="65">
        <v>162000</v>
      </c>
      <c r="E46" s="26" t="s">
        <v>253</v>
      </c>
      <c r="F46" s="89">
        <v>126</v>
      </c>
      <c r="G46" s="136">
        <v>39.682539682539684</v>
      </c>
      <c r="H46" s="137">
        <v>30.158730158730158</v>
      </c>
      <c r="I46" s="189">
        <v>21.428571428571427</v>
      </c>
      <c r="J46" s="137">
        <v>44.444444444444443</v>
      </c>
      <c r="O46" s="170"/>
      <c r="P46" s="170"/>
      <c r="Q46" s="170"/>
      <c r="R46" s="170"/>
    </row>
    <row r="47" spans="1:18">
      <c r="A47" s="74">
        <v>3</v>
      </c>
      <c r="B47" s="74">
        <v>4</v>
      </c>
      <c r="C47" s="75">
        <v>2</v>
      </c>
      <c r="D47" s="65">
        <v>374000</v>
      </c>
      <c r="E47" s="26" t="s">
        <v>261</v>
      </c>
      <c r="F47" s="89">
        <v>442</v>
      </c>
      <c r="G47" s="136">
        <v>38.914027149321271</v>
      </c>
      <c r="H47" s="137">
        <v>32.352941176470587</v>
      </c>
      <c r="I47" s="189">
        <v>16.742081447963798</v>
      </c>
      <c r="J47" s="137">
        <v>55.882352941176471</v>
      </c>
      <c r="O47" s="170"/>
      <c r="P47" s="170"/>
      <c r="Q47" s="170"/>
      <c r="R47" s="170"/>
    </row>
    <row r="48" spans="1:18">
      <c r="A48" s="74">
        <v>3</v>
      </c>
      <c r="B48" s="74">
        <v>4</v>
      </c>
      <c r="C48" s="75">
        <v>2</v>
      </c>
      <c r="D48" s="65">
        <v>966000</v>
      </c>
      <c r="E48" s="26" t="s">
        <v>277</v>
      </c>
      <c r="F48" s="89">
        <v>233</v>
      </c>
      <c r="G48" s="136">
        <v>45.064377682403432</v>
      </c>
      <c r="H48" s="137">
        <v>41.201716738197426</v>
      </c>
      <c r="I48" s="189">
        <v>21.459227467811161</v>
      </c>
      <c r="J48" s="137">
        <v>53.218884120171673</v>
      </c>
      <c r="O48" s="170"/>
      <c r="P48" s="170"/>
      <c r="Q48" s="170"/>
      <c r="R48" s="170"/>
    </row>
    <row r="49" spans="1:18">
      <c r="A49" s="74">
        <v>3</v>
      </c>
      <c r="B49" s="74">
        <v>4</v>
      </c>
      <c r="C49" s="75">
        <v>2</v>
      </c>
      <c r="D49" s="65">
        <v>774000</v>
      </c>
      <c r="E49" s="26" t="s">
        <v>274</v>
      </c>
      <c r="F49" s="89">
        <v>247</v>
      </c>
      <c r="G49" s="136">
        <v>42.105263157894733</v>
      </c>
      <c r="H49" s="137">
        <v>38.866396761133601</v>
      </c>
      <c r="I49" s="189">
        <v>21.457489878542511</v>
      </c>
      <c r="J49" s="137">
        <v>49.392712550607285</v>
      </c>
      <c r="O49" s="170"/>
      <c r="P49" s="170"/>
      <c r="Q49" s="170"/>
      <c r="R49" s="170"/>
    </row>
    <row r="50" spans="1:18">
      <c r="A50" s="74">
        <v>3</v>
      </c>
      <c r="B50" s="74">
        <v>4</v>
      </c>
      <c r="C50" s="75">
        <v>2</v>
      </c>
      <c r="D50" s="65">
        <v>378000</v>
      </c>
      <c r="E50" s="26" t="s">
        <v>262</v>
      </c>
      <c r="F50" s="89">
        <v>156</v>
      </c>
      <c r="G50" s="136">
        <v>37.179487179487182</v>
      </c>
      <c r="H50" s="137">
        <v>27.564102564102566</v>
      </c>
      <c r="I50" s="189">
        <v>18.589743589743591</v>
      </c>
      <c r="J50" s="137">
        <v>41.666666666666671</v>
      </c>
      <c r="O50" s="170"/>
      <c r="P50" s="170"/>
      <c r="Q50" s="170"/>
      <c r="R50" s="170"/>
    </row>
    <row r="51" spans="1:18">
      <c r="A51" s="74">
        <v>3</v>
      </c>
      <c r="B51" s="74">
        <v>4</v>
      </c>
      <c r="C51" s="75">
        <v>2</v>
      </c>
      <c r="D51" s="65">
        <v>382000</v>
      </c>
      <c r="E51" s="26" t="s">
        <v>263</v>
      </c>
      <c r="F51" s="89">
        <v>297</v>
      </c>
      <c r="G51" s="136">
        <v>44.444444444444443</v>
      </c>
      <c r="H51" s="137">
        <v>19.19191919191919</v>
      </c>
      <c r="I51" s="189">
        <v>34.343434343434339</v>
      </c>
      <c r="J51" s="137">
        <v>31.649831649831651</v>
      </c>
      <c r="O51" s="170"/>
      <c r="P51" s="170"/>
      <c r="Q51" s="170"/>
      <c r="R51" s="170"/>
    </row>
    <row r="52" spans="1:18">
      <c r="A52" s="74">
        <v>3</v>
      </c>
      <c r="B52" s="74">
        <v>4</v>
      </c>
      <c r="C52" s="75">
        <v>2</v>
      </c>
      <c r="D52" s="65">
        <v>970000</v>
      </c>
      <c r="E52" s="26" t="s">
        <v>278</v>
      </c>
      <c r="F52" s="89">
        <v>230</v>
      </c>
      <c r="G52" s="136">
        <v>39.565217391304344</v>
      </c>
      <c r="H52" s="137">
        <v>31.304347826086961</v>
      </c>
      <c r="I52" s="189">
        <v>20.434782608695652</v>
      </c>
      <c r="J52" s="137">
        <v>46.086956521739133</v>
      </c>
      <c r="O52" s="170"/>
      <c r="P52" s="170"/>
      <c r="Q52" s="170"/>
      <c r="R52" s="170"/>
    </row>
    <row r="53" spans="1:18">
      <c r="A53" s="74">
        <v>3</v>
      </c>
      <c r="B53" s="74">
        <v>4</v>
      </c>
      <c r="C53" s="75">
        <v>2</v>
      </c>
      <c r="D53" s="65">
        <v>974000</v>
      </c>
      <c r="E53" s="26" t="s">
        <v>279</v>
      </c>
      <c r="F53" s="89">
        <v>370</v>
      </c>
      <c r="G53" s="136">
        <v>47.297297297297298</v>
      </c>
      <c r="H53" s="137">
        <v>39.729729729729726</v>
      </c>
      <c r="I53" s="189">
        <v>23.513513513513516</v>
      </c>
      <c r="J53" s="137">
        <v>56.756756756756758</v>
      </c>
      <c r="O53" s="170"/>
      <c r="P53" s="170"/>
      <c r="Q53" s="170"/>
      <c r="R53" s="170"/>
    </row>
    <row r="54" spans="1:18">
      <c r="A54" s="74">
        <v>3</v>
      </c>
      <c r="B54" s="74">
        <v>4</v>
      </c>
      <c r="C54" s="75">
        <v>2</v>
      </c>
      <c r="D54" s="65">
        <v>566000</v>
      </c>
      <c r="E54" s="26" t="s">
        <v>266</v>
      </c>
      <c r="F54" s="89">
        <v>366</v>
      </c>
      <c r="G54" s="136">
        <v>43.442622950819668</v>
      </c>
      <c r="H54" s="137">
        <v>33.060109289617486</v>
      </c>
      <c r="I54" s="189">
        <v>13.934426229508196</v>
      </c>
      <c r="J54" s="137">
        <v>59.289617486338798</v>
      </c>
      <c r="O54" s="170"/>
      <c r="P54" s="170"/>
      <c r="Q54" s="170"/>
      <c r="R54" s="170"/>
    </row>
    <row r="55" spans="1:18">
      <c r="A55" s="74">
        <v>3</v>
      </c>
      <c r="B55" s="74">
        <v>3</v>
      </c>
      <c r="C55" s="75">
        <v>2</v>
      </c>
      <c r="D55" s="65">
        <v>978000</v>
      </c>
      <c r="E55" s="40" t="s">
        <v>280</v>
      </c>
      <c r="F55" s="89">
        <v>149</v>
      </c>
      <c r="G55" s="136">
        <v>34.899328859060404</v>
      </c>
      <c r="H55" s="137">
        <v>28.187919463087248</v>
      </c>
      <c r="I55" s="189">
        <v>10.738255033557047</v>
      </c>
      <c r="J55" s="137">
        <v>46.308724832214764</v>
      </c>
      <c r="O55" s="170"/>
      <c r="P55" s="170"/>
      <c r="Q55" s="170"/>
      <c r="R55" s="170"/>
    </row>
    <row r="56" spans="1:18">
      <c r="A56" s="74">
        <v>3</v>
      </c>
      <c r="B56" s="74">
        <v>4</v>
      </c>
      <c r="C56" s="75">
        <v>2</v>
      </c>
      <c r="D56" s="65">
        <v>166000</v>
      </c>
      <c r="E56" s="26" t="s">
        <v>254</v>
      </c>
      <c r="F56" s="89">
        <v>225</v>
      </c>
      <c r="G56" s="136">
        <v>68</v>
      </c>
      <c r="H56" s="137">
        <v>12.888888888888889</v>
      </c>
      <c r="I56" s="189">
        <v>10.222222222222223</v>
      </c>
      <c r="J56" s="137">
        <v>20.444444444444446</v>
      </c>
      <c r="O56" s="170"/>
      <c r="P56" s="170"/>
      <c r="Q56" s="170"/>
      <c r="R56" s="170"/>
    </row>
    <row r="57" spans="1:18">
      <c r="A57" s="74">
        <v>3</v>
      </c>
      <c r="B57" s="74">
        <v>4</v>
      </c>
      <c r="C57" s="75">
        <v>2</v>
      </c>
      <c r="D57" s="65">
        <v>570000</v>
      </c>
      <c r="E57" s="26" t="s">
        <v>267</v>
      </c>
      <c r="F57" s="89">
        <v>454</v>
      </c>
      <c r="G57" s="136">
        <v>37.444933920704848</v>
      </c>
      <c r="H57" s="137">
        <v>35.46255506607929</v>
      </c>
      <c r="I57" s="189">
        <v>19.823788546255507</v>
      </c>
      <c r="J57" s="137">
        <v>44.493392070484582</v>
      </c>
      <c r="O57" s="170"/>
      <c r="P57" s="170"/>
      <c r="Q57" s="170"/>
      <c r="R57" s="170"/>
    </row>
    <row r="58" spans="1:18">
      <c r="A58" s="74">
        <v>3</v>
      </c>
      <c r="B58" s="74">
        <v>4</v>
      </c>
      <c r="C58" s="75">
        <v>2</v>
      </c>
      <c r="D58" s="65">
        <v>170000</v>
      </c>
      <c r="E58" s="26" t="s">
        <v>256</v>
      </c>
      <c r="F58" s="89">
        <v>316</v>
      </c>
      <c r="G58" s="136">
        <v>53.164556962025308</v>
      </c>
      <c r="H58" s="137">
        <v>22.784810126582279</v>
      </c>
      <c r="I58" s="189">
        <v>24.050632911392405</v>
      </c>
      <c r="J58" s="137">
        <v>16.455696202531644</v>
      </c>
      <c r="O58" s="170"/>
      <c r="P58" s="170"/>
      <c r="Q58" s="170"/>
      <c r="R58" s="170"/>
    </row>
    <row r="59" spans="1:18">
      <c r="A59" s="77"/>
      <c r="B59" s="77"/>
      <c r="C59" s="77"/>
      <c r="D59" s="69"/>
      <c r="E59" s="59" t="s">
        <v>210</v>
      </c>
      <c r="F59" s="90">
        <v>7517</v>
      </c>
      <c r="G59" s="168">
        <v>43.621125448982305</v>
      </c>
      <c r="H59" s="169">
        <v>30.078488758813354</v>
      </c>
      <c r="I59" s="169">
        <v>17.373952374617531</v>
      </c>
      <c r="J59" s="169">
        <v>48.303844618863906</v>
      </c>
    </row>
    <row r="60" spans="1:18">
      <c r="A60" s="74">
        <v>4</v>
      </c>
      <c r="B60" s="74">
        <v>2</v>
      </c>
      <c r="C60" s="75">
        <v>3</v>
      </c>
      <c r="D60" s="65">
        <v>334004</v>
      </c>
      <c r="E60" s="26" t="s">
        <v>57</v>
      </c>
      <c r="F60" s="89">
        <v>142</v>
      </c>
      <c r="G60" s="136">
        <v>49.295774647887328</v>
      </c>
      <c r="H60" s="137">
        <v>31.690140845070424</v>
      </c>
      <c r="I60" s="189">
        <v>14.084507042253522</v>
      </c>
      <c r="J60" s="137">
        <v>83.802816901408448</v>
      </c>
      <c r="O60" s="170"/>
      <c r="P60" s="170"/>
      <c r="Q60" s="170"/>
      <c r="R60" s="170"/>
    </row>
    <row r="61" spans="1:18">
      <c r="A61" s="74">
        <v>4</v>
      </c>
      <c r="B61" s="74">
        <v>2</v>
      </c>
      <c r="C61" s="75">
        <v>3</v>
      </c>
      <c r="D61" s="65">
        <v>962004</v>
      </c>
      <c r="E61" s="26" t="s">
        <v>149</v>
      </c>
      <c r="F61" s="89">
        <v>35</v>
      </c>
      <c r="G61" s="136">
        <v>40</v>
      </c>
      <c r="H61" s="137">
        <v>22.857142857142858</v>
      </c>
      <c r="I61" s="189">
        <v>5.7142857142857144</v>
      </c>
      <c r="J61" s="137">
        <v>74.285714285714292</v>
      </c>
      <c r="O61" s="170"/>
      <c r="P61" s="170"/>
      <c r="Q61" s="170"/>
      <c r="R61" s="170"/>
    </row>
    <row r="62" spans="1:18">
      <c r="A62" s="74">
        <v>4</v>
      </c>
      <c r="B62" s="74">
        <v>1</v>
      </c>
      <c r="C62" s="75">
        <v>3</v>
      </c>
      <c r="D62" s="65">
        <v>978004</v>
      </c>
      <c r="E62" s="26" t="s">
        <v>160</v>
      </c>
      <c r="F62" s="89">
        <v>192</v>
      </c>
      <c r="G62" s="136">
        <v>52.604166666666664</v>
      </c>
      <c r="H62" s="137">
        <v>20.833333333333336</v>
      </c>
      <c r="I62" s="189">
        <v>7.8125</v>
      </c>
      <c r="J62" s="137">
        <v>66.145833333333343</v>
      </c>
      <c r="O62" s="170"/>
      <c r="P62" s="170"/>
      <c r="Q62" s="170"/>
      <c r="R62" s="170"/>
    </row>
    <row r="63" spans="1:18">
      <c r="A63" s="74">
        <v>4</v>
      </c>
      <c r="B63" s="74">
        <v>2</v>
      </c>
      <c r="C63" s="75">
        <v>3</v>
      </c>
      <c r="D63" s="65">
        <v>562008</v>
      </c>
      <c r="E63" s="26" t="s">
        <v>105</v>
      </c>
      <c r="F63" s="89">
        <v>123</v>
      </c>
      <c r="G63" s="136">
        <v>47.154471544715449</v>
      </c>
      <c r="H63" s="137">
        <v>25.203252032520325</v>
      </c>
      <c r="I63" s="189">
        <v>16.260162601626014</v>
      </c>
      <c r="J63" s="137">
        <v>65.853658536585371</v>
      </c>
      <c r="O63" s="170"/>
      <c r="P63" s="170"/>
      <c r="Q63" s="170"/>
      <c r="R63" s="170"/>
    </row>
    <row r="64" spans="1:18">
      <c r="A64" s="74">
        <v>4</v>
      </c>
      <c r="B64" s="74">
        <v>2</v>
      </c>
      <c r="C64" s="75">
        <v>3</v>
      </c>
      <c r="D64" s="65">
        <v>158004</v>
      </c>
      <c r="E64" s="26" t="s">
        <v>30</v>
      </c>
      <c r="F64" s="89">
        <v>103</v>
      </c>
      <c r="G64" s="136">
        <v>59.22330097087378</v>
      </c>
      <c r="H64" s="137">
        <v>36.893203883495147</v>
      </c>
      <c r="I64" s="189">
        <v>18.446601941747574</v>
      </c>
      <c r="J64" s="137">
        <v>59.22330097087378</v>
      </c>
      <c r="O64" s="170"/>
      <c r="P64" s="170"/>
      <c r="Q64" s="170"/>
      <c r="R64" s="170"/>
    </row>
    <row r="65" spans="1:18">
      <c r="A65" s="74">
        <v>4</v>
      </c>
      <c r="B65" s="74">
        <v>2</v>
      </c>
      <c r="C65" s="75">
        <v>3</v>
      </c>
      <c r="D65" s="65">
        <v>954012</v>
      </c>
      <c r="E65" s="26" t="s">
        <v>139</v>
      </c>
      <c r="F65" s="89">
        <v>39</v>
      </c>
      <c r="G65" s="136">
        <v>53.846153846153847</v>
      </c>
      <c r="H65" s="137">
        <v>33.333333333333329</v>
      </c>
      <c r="I65" s="189">
        <v>10.256410256410255</v>
      </c>
      <c r="J65" s="137">
        <v>61.53846153846154</v>
      </c>
      <c r="O65" s="170"/>
      <c r="P65" s="170"/>
      <c r="Q65" s="170"/>
      <c r="R65" s="170"/>
    </row>
    <row r="66" spans="1:18">
      <c r="A66" s="74">
        <v>4</v>
      </c>
      <c r="B66" s="74">
        <v>2</v>
      </c>
      <c r="C66" s="78">
        <v>3</v>
      </c>
      <c r="D66" s="65">
        <v>370016</v>
      </c>
      <c r="E66" s="26" t="s">
        <v>73</v>
      </c>
      <c r="F66" s="89">
        <v>85</v>
      </c>
      <c r="G66" s="136">
        <v>67.058823529411754</v>
      </c>
      <c r="H66" s="137">
        <v>11.76470588235294</v>
      </c>
      <c r="I66" s="189">
        <v>2.3529411764705883</v>
      </c>
      <c r="J66" s="137">
        <v>55.294117647058826</v>
      </c>
      <c r="O66" s="170"/>
      <c r="P66" s="170"/>
      <c r="Q66" s="170"/>
      <c r="R66" s="170"/>
    </row>
    <row r="67" spans="1:18">
      <c r="A67" s="74">
        <v>4</v>
      </c>
      <c r="B67" s="74">
        <v>2</v>
      </c>
      <c r="C67" s="75">
        <v>3</v>
      </c>
      <c r="D67" s="65">
        <v>962016</v>
      </c>
      <c r="E67" s="26" t="s">
        <v>150</v>
      </c>
      <c r="F67" s="89">
        <v>27</v>
      </c>
      <c r="G67" s="136">
        <v>29.629629629629626</v>
      </c>
      <c r="H67" s="137">
        <v>14.814814814814813</v>
      </c>
      <c r="I67" s="189">
        <v>3.7037037037037033</v>
      </c>
      <c r="J67" s="137">
        <v>48.148148148148145</v>
      </c>
      <c r="O67" s="170"/>
      <c r="P67" s="170"/>
      <c r="Q67" s="170"/>
      <c r="R67" s="170"/>
    </row>
    <row r="68" spans="1:18">
      <c r="A68" s="74">
        <v>4</v>
      </c>
      <c r="B68" s="74">
        <v>2</v>
      </c>
      <c r="C68" s="75">
        <v>3</v>
      </c>
      <c r="D68" s="65">
        <v>370020</v>
      </c>
      <c r="E68" s="26" t="s">
        <v>74</v>
      </c>
      <c r="F68" s="89">
        <v>84</v>
      </c>
      <c r="G68" s="136">
        <v>59.523809523809526</v>
      </c>
      <c r="H68" s="137">
        <v>29.761904761904763</v>
      </c>
      <c r="I68" s="189">
        <v>8.3333333333333321</v>
      </c>
      <c r="J68" s="137">
        <v>64.285714285714292</v>
      </c>
      <c r="O68" s="170"/>
      <c r="P68" s="170"/>
      <c r="Q68" s="170"/>
      <c r="R68" s="170"/>
    </row>
    <row r="69" spans="1:18">
      <c r="A69" s="74">
        <v>4</v>
      </c>
      <c r="B69" s="74">
        <v>2</v>
      </c>
      <c r="C69" s="78">
        <v>3</v>
      </c>
      <c r="D69" s="65">
        <v>978020</v>
      </c>
      <c r="E69" s="26" t="s">
        <v>161</v>
      </c>
      <c r="F69" s="89">
        <v>169</v>
      </c>
      <c r="G69" s="136">
        <v>49.704142011834321</v>
      </c>
      <c r="H69" s="137">
        <v>31.360946745562128</v>
      </c>
      <c r="I69" s="189">
        <v>11.834319526627219</v>
      </c>
      <c r="J69" s="137">
        <v>65.088757396449708</v>
      </c>
      <c r="O69" s="170"/>
      <c r="P69" s="170"/>
      <c r="Q69" s="170"/>
      <c r="R69" s="170"/>
    </row>
    <row r="70" spans="1:18">
      <c r="A70" s="74">
        <v>4</v>
      </c>
      <c r="B70" s="74">
        <v>2</v>
      </c>
      <c r="C70" s="75">
        <v>3</v>
      </c>
      <c r="D70" s="65">
        <v>170020</v>
      </c>
      <c r="E70" s="26" t="s">
        <v>49</v>
      </c>
      <c r="F70" s="89">
        <v>221</v>
      </c>
      <c r="G70" s="136">
        <v>57.466063348416284</v>
      </c>
      <c r="H70" s="137">
        <v>24.434389140271492</v>
      </c>
      <c r="I70" s="189">
        <v>31.674208144796378</v>
      </c>
      <c r="J70" s="137">
        <v>22.171945701357465</v>
      </c>
      <c r="O70" s="170"/>
      <c r="P70" s="170"/>
      <c r="Q70" s="170"/>
      <c r="R70" s="170"/>
    </row>
    <row r="71" spans="1:18">
      <c r="A71" s="74">
        <v>4</v>
      </c>
      <c r="B71" s="74">
        <v>2</v>
      </c>
      <c r="C71" s="75">
        <v>3</v>
      </c>
      <c r="D71" s="65">
        <v>154036</v>
      </c>
      <c r="E71" s="26" t="s">
        <v>29</v>
      </c>
      <c r="F71" s="89">
        <v>196</v>
      </c>
      <c r="G71" s="136">
        <v>62.244897959183675</v>
      </c>
      <c r="H71" s="137">
        <v>26.020408163265309</v>
      </c>
      <c r="I71" s="189">
        <v>30.612244897959183</v>
      </c>
      <c r="J71" s="137">
        <v>27.040816326530614</v>
      </c>
      <c r="O71" s="170"/>
      <c r="P71" s="170"/>
      <c r="Q71" s="170"/>
      <c r="R71" s="170"/>
    </row>
    <row r="72" spans="1:18">
      <c r="A72" s="74">
        <v>4</v>
      </c>
      <c r="B72" s="74">
        <v>1</v>
      </c>
      <c r="C72" s="75">
        <v>3</v>
      </c>
      <c r="D72" s="65">
        <v>158026</v>
      </c>
      <c r="E72" s="26" t="s">
        <v>36</v>
      </c>
      <c r="F72" s="89">
        <v>117</v>
      </c>
      <c r="G72" s="136">
        <v>42.735042735042732</v>
      </c>
      <c r="H72" s="137">
        <v>35.042735042735039</v>
      </c>
      <c r="I72" s="189">
        <v>19.658119658119659</v>
      </c>
      <c r="J72" s="137">
        <v>65.811965811965806</v>
      </c>
      <c r="O72" s="170"/>
      <c r="P72" s="170"/>
      <c r="Q72" s="170"/>
      <c r="R72" s="170"/>
    </row>
    <row r="73" spans="1:18">
      <c r="A73" s="74">
        <v>4</v>
      </c>
      <c r="B73" s="74">
        <v>1</v>
      </c>
      <c r="C73" s="75">
        <v>3</v>
      </c>
      <c r="D73" s="65">
        <v>562028</v>
      </c>
      <c r="E73" s="26" t="s">
        <v>111</v>
      </c>
      <c r="F73" s="89">
        <v>52</v>
      </c>
      <c r="G73" s="136">
        <v>48.07692307692308</v>
      </c>
      <c r="H73" s="137">
        <v>38.461538461538467</v>
      </c>
      <c r="I73" s="189">
        <v>15.384615384615385</v>
      </c>
      <c r="J73" s="137">
        <v>67.307692307692307</v>
      </c>
      <c r="O73" s="170"/>
      <c r="P73" s="170"/>
      <c r="Q73" s="170"/>
      <c r="R73" s="170"/>
    </row>
    <row r="74" spans="1:18" s="12" customFormat="1">
      <c r="A74" s="138">
        <v>4</v>
      </c>
      <c r="B74" s="138">
        <v>2</v>
      </c>
      <c r="C74" s="139">
        <v>3</v>
      </c>
      <c r="D74" s="140">
        <v>954024</v>
      </c>
      <c r="E74" s="141" t="s">
        <v>142</v>
      </c>
      <c r="F74" s="142">
        <v>132</v>
      </c>
      <c r="G74" s="136">
        <v>37.121212121212125</v>
      </c>
      <c r="H74" s="137">
        <v>34.848484848484851</v>
      </c>
      <c r="I74" s="189">
        <v>31.060606060606062</v>
      </c>
      <c r="J74" s="137">
        <v>72.727272727272734</v>
      </c>
      <c r="O74" s="170"/>
      <c r="P74" s="170"/>
      <c r="Q74" s="170"/>
      <c r="R74" s="170"/>
    </row>
    <row r="75" spans="1:18">
      <c r="A75" s="74">
        <v>4</v>
      </c>
      <c r="B75" s="74">
        <v>2</v>
      </c>
      <c r="C75" s="75">
        <v>3</v>
      </c>
      <c r="D75" s="65">
        <v>978032</v>
      </c>
      <c r="E75" s="26" t="s">
        <v>164</v>
      </c>
      <c r="F75" s="89">
        <v>50</v>
      </c>
      <c r="G75" s="136">
        <v>46</v>
      </c>
      <c r="H75" s="137">
        <v>18</v>
      </c>
      <c r="I75" s="189">
        <v>4</v>
      </c>
      <c r="J75" s="137">
        <v>62</v>
      </c>
      <c r="O75" s="170"/>
      <c r="P75" s="170"/>
      <c r="Q75" s="170"/>
      <c r="R75" s="170"/>
    </row>
    <row r="76" spans="1:18">
      <c r="A76" s="74">
        <v>4</v>
      </c>
      <c r="B76" s="74">
        <v>2</v>
      </c>
      <c r="C76" s="75">
        <v>3</v>
      </c>
      <c r="D76" s="65">
        <v>382060</v>
      </c>
      <c r="E76" s="26" t="s">
        <v>93</v>
      </c>
      <c r="F76" s="89">
        <v>48</v>
      </c>
      <c r="G76" s="136">
        <v>52.083333333333336</v>
      </c>
      <c r="H76" s="137">
        <v>20.833333333333336</v>
      </c>
      <c r="I76" s="189">
        <v>16.666666666666664</v>
      </c>
      <c r="J76" s="137">
        <v>70.833333333333343</v>
      </c>
      <c r="O76" s="170"/>
      <c r="P76" s="170"/>
      <c r="Q76" s="170"/>
      <c r="R76" s="170"/>
    </row>
    <row r="77" spans="1:18">
      <c r="A77" s="74">
        <v>4</v>
      </c>
      <c r="B77" s="74">
        <v>2</v>
      </c>
      <c r="C77" s="75">
        <v>3</v>
      </c>
      <c r="D77" s="65">
        <v>962060</v>
      </c>
      <c r="E77" s="26" t="s">
        <v>155</v>
      </c>
      <c r="F77" s="89">
        <v>38</v>
      </c>
      <c r="G77" s="136">
        <v>50</v>
      </c>
      <c r="H77" s="137">
        <v>52.631578947368418</v>
      </c>
      <c r="I77" s="189">
        <v>26.315789473684209</v>
      </c>
      <c r="J77" s="137">
        <v>68.421052631578945</v>
      </c>
      <c r="O77" s="170"/>
      <c r="P77" s="170"/>
      <c r="Q77" s="170"/>
      <c r="R77" s="170"/>
    </row>
    <row r="78" spans="1:18">
      <c r="A78" s="74">
        <v>4</v>
      </c>
      <c r="B78" s="74">
        <v>2</v>
      </c>
      <c r="C78" s="75">
        <v>3</v>
      </c>
      <c r="D78" s="65">
        <v>362040</v>
      </c>
      <c r="E78" s="26" t="s">
        <v>70</v>
      </c>
      <c r="F78" s="89">
        <v>74</v>
      </c>
      <c r="G78" s="136">
        <v>52.702702702702695</v>
      </c>
      <c r="H78" s="137">
        <v>32.432432432432435</v>
      </c>
      <c r="I78" s="189">
        <v>18.918918918918919</v>
      </c>
      <c r="J78" s="137">
        <v>55.405405405405403</v>
      </c>
      <c r="O78" s="170"/>
      <c r="P78" s="170"/>
      <c r="Q78" s="170"/>
      <c r="R78" s="170"/>
    </row>
    <row r="79" spans="1:18">
      <c r="A79" s="77"/>
      <c r="B79" s="77"/>
      <c r="C79" s="77"/>
      <c r="D79" s="69"/>
      <c r="E79" s="59" t="s">
        <v>211</v>
      </c>
      <c r="F79" s="90">
        <v>1927</v>
      </c>
      <c r="G79" s="168">
        <v>52.049818370524129</v>
      </c>
      <c r="H79" s="169">
        <v>28.126621691748831</v>
      </c>
      <c r="I79" s="169">
        <v>17.955371043072134</v>
      </c>
      <c r="J79" s="169">
        <v>57.29112610275039</v>
      </c>
    </row>
    <row r="80" spans="1:18">
      <c r="A80" s="74">
        <v>5</v>
      </c>
      <c r="B80" s="74">
        <v>3</v>
      </c>
      <c r="C80" s="75">
        <v>3</v>
      </c>
      <c r="D80" s="65">
        <v>770004</v>
      </c>
      <c r="E80" s="26" t="s">
        <v>129</v>
      </c>
      <c r="F80" s="89">
        <v>61</v>
      </c>
      <c r="G80" s="136">
        <v>44.26229508196721</v>
      </c>
      <c r="H80" s="137">
        <v>47.540983606557376</v>
      </c>
      <c r="I80" s="189">
        <v>26.229508196721312</v>
      </c>
      <c r="J80" s="137">
        <v>52.459016393442624</v>
      </c>
      <c r="O80" s="170"/>
      <c r="P80" s="170"/>
      <c r="Q80" s="170"/>
      <c r="R80" s="170"/>
    </row>
    <row r="81" spans="1:18">
      <c r="A81" s="74">
        <v>5</v>
      </c>
      <c r="B81" s="74">
        <v>3</v>
      </c>
      <c r="C81" s="75">
        <v>3</v>
      </c>
      <c r="D81" s="65">
        <v>570008</v>
      </c>
      <c r="E81" s="26" t="s">
        <v>119</v>
      </c>
      <c r="F81" s="89">
        <v>164</v>
      </c>
      <c r="G81" s="136">
        <v>41.463414634146339</v>
      </c>
      <c r="H81" s="137">
        <v>32.31707317073171</v>
      </c>
      <c r="I81" s="189">
        <v>20.73170731707317</v>
      </c>
      <c r="J81" s="137">
        <v>57.317073170731703</v>
      </c>
      <c r="O81" s="170"/>
      <c r="P81" s="170"/>
      <c r="Q81" s="170"/>
      <c r="R81" s="170"/>
    </row>
    <row r="82" spans="1:18">
      <c r="A82" s="74">
        <v>5</v>
      </c>
      <c r="B82" s="74">
        <v>3</v>
      </c>
      <c r="C82" s="75">
        <v>3</v>
      </c>
      <c r="D82" s="65">
        <v>362004</v>
      </c>
      <c r="E82" s="26" t="s">
        <v>238</v>
      </c>
      <c r="F82" s="89">
        <v>77</v>
      </c>
      <c r="G82" s="136">
        <v>46.753246753246749</v>
      </c>
      <c r="H82" s="137">
        <v>25.97402597402597</v>
      </c>
      <c r="I82" s="189">
        <v>18.181818181818183</v>
      </c>
      <c r="J82" s="137">
        <v>51.94805194805194</v>
      </c>
      <c r="O82" s="170"/>
      <c r="P82" s="170"/>
      <c r="Q82" s="170"/>
      <c r="R82" s="170"/>
    </row>
    <row r="83" spans="1:18">
      <c r="A83" s="74">
        <v>5</v>
      </c>
      <c r="B83" s="74">
        <v>3</v>
      </c>
      <c r="C83" s="75">
        <v>3</v>
      </c>
      <c r="D83" s="65">
        <v>362012</v>
      </c>
      <c r="E83" s="26" t="s">
        <v>64</v>
      </c>
      <c r="F83" s="89">
        <v>72</v>
      </c>
      <c r="G83" s="136">
        <v>50</v>
      </c>
      <c r="H83" s="137">
        <v>40.277777777777779</v>
      </c>
      <c r="I83" s="189">
        <v>18.055555555555554</v>
      </c>
      <c r="J83" s="137">
        <v>76.388888888888886</v>
      </c>
      <c r="O83" s="170"/>
      <c r="P83" s="170"/>
      <c r="Q83" s="170"/>
      <c r="R83" s="170"/>
    </row>
    <row r="84" spans="1:18">
      <c r="A84" s="74">
        <v>5</v>
      </c>
      <c r="B84" s="74">
        <v>3</v>
      </c>
      <c r="C84" s="79">
        <v>3</v>
      </c>
      <c r="D84" s="65">
        <v>362016</v>
      </c>
      <c r="E84" s="26" t="s">
        <v>239</v>
      </c>
      <c r="F84" s="89">
        <v>123</v>
      </c>
      <c r="G84" s="136">
        <v>31.707317073170731</v>
      </c>
      <c r="H84" s="137">
        <v>18.699186991869919</v>
      </c>
      <c r="I84" s="189">
        <v>8.9430894308943092</v>
      </c>
      <c r="J84" s="137">
        <v>64.22764227642277</v>
      </c>
      <c r="O84" s="170"/>
      <c r="P84" s="170"/>
      <c r="Q84" s="170"/>
      <c r="R84" s="170"/>
    </row>
    <row r="85" spans="1:18">
      <c r="A85" s="74">
        <v>5</v>
      </c>
      <c r="B85" s="74">
        <v>3</v>
      </c>
      <c r="C85" s="75">
        <v>3</v>
      </c>
      <c r="D85" s="65">
        <v>154008</v>
      </c>
      <c r="E85" s="26" t="s">
        <v>25</v>
      </c>
      <c r="F85" s="89">
        <v>71</v>
      </c>
      <c r="G85" s="136">
        <v>61.971830985915489</v>
      </c>
      <c r="H85" s="137">
        <v>36.619718309859159</v>
      </c>
      <c r="I85" s="189">
        <v>32.394366197183103</v>
      </c>
      <c r="J85" s="137">
        <v>16.901408450704224</v>
      </c>
      <c r="O85" s="170"/>
      <c r="P85" s="170"/>
      <c r="Q85" s="170"/>
      <c r="R85" s="170"/>
    </row>
    <row r="86" spans="1:18">
      <c r="A86" s="74">
        <v>5</v>
      </c>
      <c r="B86" s="74">
        <v>3</v>
      </c>
      <c r="C86" s="75">
        <v>3</v>
      </c>
      <c r="D86" s="65">
        <v>954008</v>
      </c>
      <c r="E86" s="26" t="s">
        <v>138</v>
      </c>
      <c r="F86" s="89">
        <v>105</v>
      </c>
      <c r="G86" s="136">
        <v>40</v>
      </c>
      <c r="H86" s="137">
        <v>30.476190476190478</v>
      </c>
      <c r="I86" s="189">
        <v>27.61904761904762</v>
      </c>
      <c r="J86" s="137">
        <v>60.952380952380956</v>
      </c>
      <c r="O86" s="170"/>
      <c r="P86" s="170"/>
      <c r="Q86" s="170"/>
      <c r="R86" s="170"/>
    </row>
    <row r="87" spans="1:18">
      <c r="A87" s="74">
        <v>5</v>
      </c>
      <c r="B87" s="74">
        <v>3</v>
      </c>
      <c r="C87" s="75">
        <v>3</v>
      </c>
      <c r="D87" s="65">
        <v>362020</v>
      </c>
      <c r="E87" s="26" t="s">
        <v>65</v>
      </c>
      <c r="F87" s="89">
        <v>66</v>
      </c>
      <c r="G87" s="136">
        <v>37.878787878787875</v>
      </c>
      <c r="H87" s="137">
        <v>15.151515151515152</v>
      </c>
      <c r="I87" s="189">
        <v>12.121212121212121</v>
      </c>
      <c r="J87" s="137">
        <v>56.060606060606055</v>
      </c>
      <c r="O87" s="170"/>
      <c r="P87" s="170"/>
      <c r="Q87" s="170"/>
      <c r="R87" s="170"/>
    </row>
    <row r="88" spans="1:18">
      <c r="A88" s="74">
        <v>5</v>
      </c>
      <c r="B88" s="74">
        <v>3</v>
      </c>
      <c r="C88" s="75">
        <v>3</v>
      </c>
      <c r="D88" s="65">
        <v>370012</v>
      </c>
      <c r="E88" s="26" t="s">
        <v>369</v>
      </c>
      <c r="F88" s="89">
        <v>71</v>
      </c>
      <c r="G88" s="136">
        <v>56.338028169014088</v>
      </c>
      <c r="H88" s="137">
        <v>33.802816901408448</v>
      </c>
      <c r="I88" s="189">
        <v>26.760563380281688</v>
      </c>
      <c r="J88" s="137">
        <v>57.74647887323944</v>
      </c>
      <c r="O88" s="170"/>
      <c r="P88" s="170"/>
      <c r="Q88" s="170"/>
      <c r="R88" s="170"/>
    </row>
    <row r="89" spans="1:18">
      <c r="A89" s="74">
        <v>5</v>
      </c>
      <c r="B89" s="74">
        <v>3</v>
      </c>
      <c r="C89" s="75">
        <v>3</v>
      </c>
      <c r="D89" s="65">
        <v>154012</v>
      </c>
      <c r="E89" s="26" t="s">
        <v>26</v>
      </c>
      <c r="F89" s="89">
        <v>178</v>
      </c>
      <c r="G89" s="136">
        <v>57.865168539325836</v>
      </c>
      <c r="H89" s="137">
        <v>19.662921348314608</v>
      </c>
      <c r="I89" s="189">
        <v>19.662921348314608</v>
      </c>
      <c r="J89" s="137">
        <v>37.078651685393261</v>
      </c>
      <c r="O89" s="170"/>
      <c r="P89" s="170"/>
      <c r="Q89" s="170"/>
      <c r="R89" s="170"/>
    </row>
    <row r="90" spans="1:18">
      <c r="A90" s="74">
        <v>5</v>
      </c>
      <c r="B90" s="74">
        <v>3</v>
      </c>
      <c r="C90" s="75">
        <v>3</v>
      </c>
      <c r="D90" s="65">
        <v>154016</v>
      </c>
      <c r="E90" s="26" t="s">
        <v>27</v>
      </c>
      <c r="F90" s="89">
        <v>120</v>
      </c>
      <c r="G90" s="136">
        <v>67.5</v>
      </c>
      <c r="H90" s="137">
        <v>15</v>
      </c>
      <c r="I90" s="189">
        <v>17.5</v>
      </c>
      <c r="J90" s="137">
        <v>14.166666666666666</v>
      </c>
      <c r="O90" s="170"/>
      <c r="P90" s="170"/>
      <c r="Q90" s="170"/>
      <c r="R90" s="170"/>
    </row>
    <row r="91" spans="1:18">
      <c r="A91" s="74">
        <v>5</v>
      </c>
      <c r="B91" s="74">
        <v>3</v>
      </c>
      <c r="C91" s="75">
        <v>3</v>
      </c>
      <c r="D91" s="65">
        <v>566012</v>
      </c>
      <c r="E91" s="26" t="s">
        <v>115</v>
      </c>
      <c r="F91" s="89">
        <v>32</v>
      </c>
      <c r="G91" s="136">
        <v>43.75</v>
      </c>
      <c r="H91" s="137">
        <v>40.625</v>
      </c>
      <c r="I91" s="189">
        <v>18.75</v>
      </c>
      <c r="J91" s="137">
        <v>50</v>
      </c>
      <c r="O91" s="170"/>
      <c r="P91" s="170"/>
      <c r="Q91" s="170"/>
      <c r="R91" s="170"/>
    </row>
    <row r="92" spans="1:18">
      <c r="A92" s="74">
        <v>5</v>
      </c>
      <c r="B92" s="74">
        <v>3</v>
      </c>
      <c r="C92" s="75">
        <v>3</v>
      </c>
      <c r="D92" s="65">
        <v>554020</v>
      </c>
      <c r="E92" s="26" t="s">
        <v>101</v>
      </c>
      <c r="F92" s="89">
        <v>79</v>
      </c>
      <c r="G92" s="136">
        <v>40.506329113924053</v>
      </c>
      <c r="H92" s="137">
        <v>39.24050632911392</v>
      </c>
      <c r="I92" s="189">
        <v>18.9873417721519</v>
      </c>
      <c r="J92" s="137">
        <v>53.164556962025308</v>
      </c>
      <c r="O92" s="170"/>
      <c r="P92" s="170"/>
      <c r="Q92" s="170"/>
      <c r="R92" s="170"/>
    </row>
    <row r="93" spans="1:18">
      <c r="A93" s="74">
        <v>5</v>
      </c>
      <c r="B93" s="74">
        <v>3</v>
      </c>
      <c r="C93" s="75">
        <v>3</v>
      </c>
      <c r="D93" s="65">
        <v>374012</v>
      </c>
      <c r="E93" s="26" t="s">
        <v>75</v>
      </c>
      <c r="F93" s="89">
        <v>87</v>
      </c>
      <c r="G93" s="136">
        <v>40.229885057471265</v>
      </c>
      <c r="H93" s="137">
        <v>42.528735632183903</v>
      </c>
      <c r="I93" s="189">
        <v>29.885057471264371</v>
      </c>
      <c r="J93" s="137">
        <v>44.827586206896555</v>
      </c>
      <c r="O93" s="170"/>
      <c r="P93" s="170"/>
      <c r="Q93" s="170"/>
      <c r="R93" s="170"/>
    </row>
    <row r="94" spans="1:18">
      <c r="A94" s="74">
        <v>5</v>
      </c>
      <c r="B94" s="74">
        <v>3</v>
      </c>
      <c r="C94" s="75">
        <v>3</v>
      </c>
      <c r="D94" s="65">
        <v>158008</v>
      </c>
      <c r="E94" s="26" t="s">
        <v>31</v>
      </c>
      <c r="F94" s="89">
        <v>39</v>
      </c>
      <c r="G94" s="136">
        <v>38.461538461538467</v>
      </c>
      <c r="H94" s="137">
        <v>15.384615384615385</v>
      </c>
      <c r="I94" s="189">
        <v>5.1282051282051277</v>
      </c>
      <c r="J94" s="137">
        <v>64.102564102564102</v>
      </c>
      <c r="O94" s="170"/>
      <c r="P94" s="170"/>
      <c r="Q94" s="170"/>
      <c r="R94" s="170"/>
    </row>
    <row r="95" spans="1:18">
      <c r="A95" s="74">
        <v>5</v>
      </c>
      <c r="B95" s="74">
        <v>3</v>
      </c>
      <c r="C95" s="75">
        <v>3</v>
      </c>
      <c r="D95" s="65">
        <v>158012</v>
      </c>
      <c r="E95" s="26" t="s">
        <v>32</v>
      </c>
      <c r="F95" s="89">
        <v>55</v>
      </c>
      <c r="G95" s="136">
        <v>54.54545454545454</v>
      </c>
      <c r="H95" s="137">
        <v>27.27272727272727</v>
      </c>
      <c r="I95" s="189">
        <v>14.545454545454545</v>
      </c>
      <c r="J95" s="137">
        <v>69.090909090909093</v>
      </c>
      <c r="O95" s="170"/>
      <c r="P95" s="170"/>
      <c r="Q95" s="170"/>
      <c r="R95" s="170"/>
    </row>
    <row r="96" spans="1:18">
      <c r="A96" s="74">
        <v>5</v>
      </c>
      <c r="B96" s="74">
        <v>3</v>
      </c>
      <c r="C96" s="75">
        <v>3</v>
      </c>
      <c r="D96" s="65">
        <v>334016</v>
      </c>
      <c r="E96" s="26" t="s">
        <v>59</v>
      </c>
      <c r="F96" s="89">
        <v>120</v>
      </c>
      <c r="G96" s="136">
        <v>39.166666666666664</v>
      </c>
      <c r="H96" s="137">
        <v>24.166666666666668</v>
      </c>
      <c r="I96" s="189">
        <v>11.666666666666666</v>
      </c>
      <c r="J96" s="137">
        <v>57.499999999999993</v>
      </c>
      <c r="O96" s="170"/>
      <c r="P96" s="170"/>
      <c r="Q96" s="170"/>
      <c r="R96" s="170"/>
    </row>
    <row r="97" spans="1:18">
      <c r="A97" s="74">
        <v>5</v>
      </c>
      <c r="B97" s="74">
        <v>3</v>
      </c>
      <c r="C97" s="75">
        <v>3</v>
      </c>
      <c r="D97" s="65">
        <v>166012</v>
      </c>
      <c r="E97" s="26" t="s">
        <v>45</v>
      </c>
      <c r="F97" s="89">
        <v>34</v>
      </c>
      <c r="G97" s="136">
        <v>58.82352941176471</v>
      </c>
      <c r="H97" s="137">
        <v>17.647058823529413</v>
      </c>
      <c r="I97" s="189">
        <v>32.352941176470587</v>
      </c>
      <c r="J97" s="137">
        <v>29.411764705882355</v>
      </c>
      <c r="O97" s="170"/>
      <c r="P97" s="170"/>
      <c r="Q97" s="170"/>
      <c r="R97" s="170"/>
    </row>
    <row r="98" spans="1:18">
      <c r="A98" s="74">
        <v>5</v>
      </c>
      <c r="B98" s="74">
        <v>3</v>
      </c>
      <c r="C98" s="75">
        <v>3</v>
      </c>
      <c r="D98" s="65">
        <v>766040</v>
      </c>
      <c r="E98" s="26" t="s">
        <v>127</v>
      </c>
      <c r="F98" s="89">
        <v>54</v>
      </c>
      <c r="G98" s="136">
        <v>53.703703703703709</v>
      </c>
      <c r="H98" s="137">
        <v>24.074074074074073</v>
      </c>
      <c r="I98" s="189">
        <v>7.4074074074074066</v>
      </c>
      <c r="J98" s="137">
        <v>59.259259259259252</v>
      </c>
      <c r="O98" s="170"/>
      <c r="P98" s="170"/>
      <c r="Q98" s="170"/>
      <c r="R98" s="170"/>
    </row>
    <row r="99" spans="1:18">
      <c r="A99" s="74">
        <v>5</v>
      </c>
      <c r="B99" s="74">
        <v>3</v>
      </c>
      <c r="C99" s="75">
        <v>3</v>
      </c>
      <c r="D99" s="65">
        <v>766044</v>
      </c>
      <c r="E99" s="26" t="s">
        <v>128</v>
      </c>
      <c r="F99" s="89">
        <v>83</v>
      </c>
      <c r="G99" s="136">
        <v>38.554216867469883</v>
      </c>
      <c r="H99" s="137">
        <v>25.301204819277107</v>
      </c>
      <c r="I99" s="189">
        <v>10.843373493975903</v>
      </c>
      <c r="J99" s="137">
        <v>67.46987951807229</v>
      </c>
      <c r="O99" s="170"/>
      <c r="P99" s="170"/>
      <c r="Q99" s="170"/>
      <c r="R99" s="170"/>
    </row>
    <row r="100" spans="1:18">
      <c r="A100" s="74">
        <v>5</v>
      </c>
      <c r="B100" s="74">
        <v>3</v>
      </c>
      <c r="C100" s="75">
        <v>3</v>
      </c>
      <c r="D100" s="65">
        <v>758024</v>
      </c>
      <c r="E100" s="26" t="s">
        <v>124</v>
      </c>
      <c r="F100" s="89">
        <v>58</v>
      </c>
      <c r="G100" s="136">
        <v>53.448275862068961</v>
      </c>
      <c r="H100" s="137">
        <v>27.586206896551722</v>
      </c>
      <c r="I100" s="189">
        <v>5.1724137931034484</v>
      </c>
      <c r="J100" s="137">
        <v>60.344827586206897</v>
      </c>
      <c r="O100" s="170"/>
      <c r="P100" s="170"/>
      <c r="Q100" s="170"/>
      <c r="R100" s="170"/>
    </row>
    <row r="101" spans="1:18">
      <c r="A101" s="74">
        <v>5</v>
      </c>
      <c r="B101" s="74">
        <v>3</v>
      </c>
      <c r="C101" s="75">
        <v>3</v>
      </c>
      <c r="D101" s="65">
        <v>382032</v>
      </c>
      <c r="E101" s="26" t="s">
        <v>89</v>
      </c>
      <c r="F101" s="89">
        <v>67</v>
      </c>
      <c r="G101" s="136">
        <v>38.805970149253731</v>
      </c>
      <c r="H101" s="137">
        <v>46.268656716417908</v>
      </c>
      <c r="I101" s="189">
        <v>22.388059701492537</v>
      </c>
      <c r="J101" s="137">
        <v>44.776119402985074</v>
      </c>
      <c r="O101" s="170"/>
      <c r="P101" s="170"/>
      <c r="Q101" s="170"/>
      <c r="R101" s="170"/>
    </row>
    <row r="102" spans="1:18">
      <c r="A102" s="74">
        <v>5</v>
      </c>
      <c r="B102" s="74">
        <v>3</v>
      </c>
      <c r="C102" s="75">
        <v>3</v>
      </c>
      <c r="D102" s="65">
        <v>158024</v>
      </c>
      <c r="E102" s="26" t="s">
        <v>35</v>
      </c>
      <c r="F102" s="89">
        <v>125</v>
      </c>
      <c r="G102" s="136">
        <v>62.4</v>
      </c>
      <c r="H102" s="137">
        <v>33.6</v>
      </c>
      <c r="I102" s="189">
        <v>12.8</v>
      </c>
      <c r="J102" s="137">
        <v>65.600000000000009</v>
      </c>
      <c r="O102" s="170"/>
      <c r="P102" s="170"/>
      <c r="Q102" s="170"/>
      <c r="R102" s="170"/>
    </row>
    <row r="103" spans="1:18">
      <c r="A103" s="74">
        <v>5</v>
      </c>
      <c r="B103" s="74">
        <v>3</v>
      </c>
      <c r="C103" s="75">
        <v>3</v>
      </c>
      <c r="D103" s="65">
        <v>166016</v>
      </c>
      <c r="E103" s="26" t="s">
        <v>255</v>
      </c>
      <c r="F103" s="89">
        <v>166</v>
      </c>
      <c r="G103" s="136">
        <v>65.662650602409627</v>
      </c>
      <c r="H103" s="137">
        <v>27.108433734939759</v>
      </c>
      <c r="I103" s="189">
        <v>29.518072289156628</v>
      </c>
      <c r="J103" s="137">
        <v>18.072289156626507</v>
      </c>
      <c r="O103" s="170"/>
      <c r="P103" s="170"/>
      <c r="Q103" s="170"/>
      <c r="R103" s="170"/>
    </row>
    <row r="104" spans="1:18">
      <c r="A104" s="74">
        <v>5</v>
      </c>
      <c r="B104" s="74">
        <v>3</v>
      </c>
      <c r="C104" s="75">
        <v>3</v>
      </c>
      <c r="D104" s="65">
        <v>978028</v>
      </c>
      <c r="E104" s="26" t="s">
        <v>163</v>
      </c>
      <c r="F104" s="89">
        <v>211</v>
      </c>
      <c r="G104" s="136">
        <v>47.867298578199055</v>
      </c>
      <c r="H104" s="137">
        <v>31.279620853080569</v>
      </c>
      <c r="I104" s="189">
        <v>19.431279620853083</v>
      </c>
      <c r="J104" s="137">
        <v>48.81516587677725</v>
      </c>
      <c r="O104" s="170"/>
      <c r="P104" s="170"/>
      <c r="Q104" s="170"/>
      <c r="R104" s="170"/>
    </row>
    <row r="105" spans="1:18">
      <c r="A105" s="74">
        <v>5</v>
      </c>
      <c r="B105" s="74">
        <v>3</v>
      </c>
      <c r="C105" s="75">
        <v>3</v>
      </c>
      <c r="D105" s="65">
        <v>974040</v>
      </c>
      <c r="E105" s="26" t="s">
        <v>158</v>
      </c>
      <c r="F105" s="89">
        <v>115</v>
      </c>
      <c r="G105" s="136">
        <v>50.434782608695649</v>
      </c>
      <c r="H105" s="137">
        <v>29.565217391304348</v>
      </c>
      <c r="I105" s="189">
        <v>9.5652173913043477</v>
      </c>
      <c r="J105" s="137">
        <v>60.869565217391312</v>
      </c>
      <c r="O105" s="170"/>
      <c r="P105" s="170"/>
      <c r="Q105" s="170"/>
      <c r="R105" s="170"/>
    </row>
    <row r="106" spans="1:18">
      <c r="A106" s="74">
        <v>5</v>
      </c>
      <c r="B106" s="74">
        <v>3</v>
      </c>
      <c r="C106" s="75">
        <v>3</v>
      </c>
      <c r="D106" s="65">
        <v>170044</v>
      </c>
      <c r="E106" s="26" t="s">
        <v>52</v>
      </c>
      <c r="F106" s="89">
        <v>110</v>
      </c>
      <c r="G106" s="136">
        <v>65.454545454545453</v>
      </c>
      <c r="H106" s="137">
        <v>16.363636363636363</v>
      </c>
      <c r="I106" s="189">
        <v>39.090909090909093</v>
      </c>
      <c r="J106" s="137">
        <v>20.909090909090907</v>
      </c>
      <c r="O106" s="170"/>
      <c r="P106" s="170"/>
      <c r="Q106" s="170"/>
      <c r="R106" s="170"/>
    </row>
    <row r="107" spans="1:18">
      <c r="A107" s="74">
        <v>5</v>
      </c>
      <c r="B107" s="74">
        <v>3</v>
      </c>
      <c r="C107" s="75">
        <v>3</v>
      </c>
      <c r="D107" s="65">
        <v>562036</v>
      </c>
      <c r="E107" s="26" t="s">
        <v>113</v>
      </c>
      <c r="F107" s="89">
        <v>64</v>
      </c>
      <c r="G107" s="136">
        <v>43.75</v>
      </c>
      <c r="H107" s="137">
        <v>34.375</v>
      </c>
      <c r="I107" s="189">
        <v>20.3125</v>
      </c>
      <c r="J107" s="137">
        <v>73.4375</v>
      </c>
      <c r="O107" s="170"/>
      <c r="P107" s="170"/>
      <c r="Q107" s="170"/>
      <c r="R107" s="170"/>
    </row>
    <row r="108" spans="1:18">
      <c r="A108" s="74">
        <v>5</v>
      </c>
      <c r="B108" s="74">
        <v>3</v>
      </c>
      <c r="C108" s="75">
        <v>3</v>
      </c>
      <c r="D108" s="65">
        <v>978040</v>
      </c>
      <c r="E108" s="26" t="s">
        <v>166</v>
      </c>
      <c r="F108" s="89">
        <v>48</v>
      </c>
      <c r="G108" s="136">
        <v>56.25</v>
      </c>
      <c r="H108" s="137">
        <v>35.416666666666671</v>
      </c>
      <c r="I108" s="189">
        <v>16.666666666666664</v>
      </c>
      <c r="J108" s="137">
        <v>62.5</v>
      </c>
      <c r="O108" s="170"/>
      <c r="P108" s="170"/>
      <c r="Q108" s="170"/>
      <c r="R108" s="170"/>
    </row>
    <row r="109" spans="1:18">
      <c r="A109" s="74">
        <v>5</v>
      </c>
      <c r="B109" s="74">
        <v>3</v>
      </c>
      <c r="C109" s="75">
        <v>3</v>
      </c>
      <c r="D109" s="65">
        <v>158036</v>
      </c>
      <c r="E109" s="26" t="s">
        <v>39</v>
      </c>
      <c r="F109" s="89">
        <v>69</v>
      </c>
      <c r="G109" s="136">
        <v>55.072463768115945</v>
      </c>
      <c r="H109" s="137">
        <v>27.536231884057973</v>
      </c>
      <c r="I109" s="189">
        <v>17.391304347826086</v>
      </c>
      <c r="J109" s="137">
        <v>27.536231884057973</v>
      </c>
      <c r="O109" s="170"/>
      <c r="P109" s="170"/>
      <c r="Q109" s="170"/>
      <c r="R109" s="170"/>
    </row>
    <row r="110" spans="1:18">
      <c r="A110" s="74">
        <v>5</v>
      </c>
      <c r="B110" s="74">
        <v>3</v>
      </c>
      <c r="C110" s="75">
        <v>3</v>
      </c>
      <c r="D110" s="65">
        <v>334036</v>
      </c>
      <c r="E110" s="26" t="s">
        <v>61</v>
      </c>
      <c r="F110" s="89">
        <v>130</v>
      </c>
      <c r="G110" s="136">
        <v>40</v>
      </c>
      <c r="H110" s="137">
        <v>24.615384615384617</v>
      </c>
      <c r="I110" s="189">
        <v>8.4615384615384617</v>
      </c>
      <c r="J110" s="137">
        <v>61.53846153846154</v>
      </c>
      <c r="O110" s="170"/>
      <c r="P110" s="170"/>
      <c r="Q110" s="170"/>
      <c r="R110" s="170"/>
    </row>
    <row r="111" spans="1:18">
      <c r="A111" s="77"/>
      <c r="B111" s="77"/>
      <c r="C111" s="77"/>
      <c r="D111" s="82"/>
      <c r="E111" s="71" t="s">
        <v>212</v>
      </c>
      <c r="F111" s="90">
        <v>2854</v>
      </c>
      <c r="G111" s="168">
        <v>49.579537491240366</v>
      </c>
      <c r="H111" s="169">
        <v>28.451296426068673</v>
      </c>
      <c r="I111" s="169">
        <v>18.920812894183602</v>
      </c>
      <c r="J111" s="169">
        <v>49.50946040644709</v>
      </c>
    </row>
    <row r="112" spans="1:18">
      <c r="A112" s="74">
        <v>6</v>
      </c>
      <c r="B112" s="74">
        <v>4</v>
      </c>
      <c r="C112" s="75">
        <v>3</v>
      </c>
      <c r="D112" s="65">
        <v>554004</v>
      </c>
      <c r="E112" s="26" t="s">
        <v>98</v>
      </c>
      <c r="F112" s="89">
        <v>64</v>
      </c>
      <c r="G112" s="136">
        <v>43.75</v>
      </c>
      <c r="H112" s="137">
        <v>14.0625</v>
      </c>
      <c r="I112" s="189">
        <v>6.25</v>
      </c>
      <c r="J112" s="137">
        <v>51.5625</v>
      </c>
      <c r="O112" s="170"/>
      <c r="P112" s="170"/>
      <c r="Q112" s="170"/>
      <c r="R112" s="170"/>
    </row>
    <row r="113" spans="1:18">
      <c r="A113" s="74">
        <v>6</v>
      </c>
      <c r="B113" s="74">
        <v>4</v>
      </c>
      <c r="C113" s="75">
        <v>3</v>
      </c>
      <c r="D113" s="65">
        <v>382008</v>
      </c>
      <c r="E113" s="26" t="s">
        <v>84</v>
      </c>
      <c r="F113" s="89">
        <v>36</v>
      </c>
      <c r="G113" s="136">
        <v>44.444444444444443</v>
      </c>
      <c r="H113" s="137">
        <v>61.111111111111114</v>
      </c>
      <c r="I113" s="189">
        <v>33.333333333333329</v>
      </c>
      <c r="J113" s="137">
        <v>50</v>
      </c>
      <c r="O113" s="170"/>
      <c r="P113" s="170"/>
      <c r="Q113" s="170"/>
      <c r="R113" s="170"/>
    </row>
    <row r="114" spans="1:18">
      <c r="A114" s="74">
        <v>6</v>
      </c>
      <c r="B114" s="74">
        <v>4</v>
      </c>
      <c r="C114" s="79">
        <v>3</v>
      </c>
      <c r="D114" s="65">
        <v>554012</v>
      </c>
      <c r="E114" s="26" t="s">
        <v>100</v>
      </c>
      <c r="F114" s="89">
        <v>165</v>
      </c>
      <c r="G114" s="136">
        <v>44.242424242424242</v>
      </c>
      <c r="H114" s="137">
        <v>37.575757575757571</v>
      </c>
      <c r="I114" s="189">
        <v>16.969696969696972</v>
      </c>
      <c r="J114" s="137">
        <v>40</v>
      </c>
      <c r="O114" s="170"/>
      <c r="P114" s="170"/>
      <c r="Q114" s="170"/>
      <c r="R114" s="170"/>
    </row>
    <row r="115" spans="1:18">
      <c r="A115" s="74">
        <v>6</v>
      </c>
      <c r="B115" s="74">
        <v>4</v>
      </c>
      <c r="C115" s="75">
        <v>3</v>
      </c>
      <c r="D115" s="65">
        <v>382012</v>
      </c>
      <c r="E115" s="26" t="s">
        <v>85</v>
      </c>
      <c r="F115" s="89">
        <v>84</v>
      </c>
      <c r="G115" s="136">
        <v>35.714285714285715</v>
      </c>
      <c r="H115" s="137">
        <v>38.095238095238095</v>
      </c>
      <c r="I115" s="189">
        <v>19.047619047619047</v>
      </c>
      <c r="J115" s="137">
        <v>34.523809523809526</v>
      </c>
      <c r="O115" s="170"/>
      <c r="P115" s="170"/>
      <c r="Q115" s="170"/>
      <c r="R115" s="170"/>
    </row>
    <row r="116" spans="1:18">
      <c r="A116" s="74">
        <v>6</v>
      </c>
      <c r="B116" s="74">
        <v>4</v>
      </c>
      <c r="C116" s="75">
        <v>3</v>
      </c>
      <c r="D116" s="65">
        <v>758004</v>
      </c>
      <c r="E116" s="26" t="s">
        <v>122</v>
      </c>
      <c r="F116" s="89">
        <v>52</v>
      </c>
      <c r="G116" s="136">
        <v>42.307692307692307</v>
      </c>
      <c r="H116" s="137">
        <v>36.538461538461533</v>
      </c>
      <c r="I116" s="189">
        <v>5.7692307692307692</v>
      </c>
      <c r="J116" s="137">
        <v>51.923076923076927</v>
      </c>
      <c r="O116" s="170"/>
      <c r="P116" s="170"/>
      <c r="Q116" s="170"/>
      <c r="R116" s="170"/>
    </row>
    <row r="117" spans="1:18">
      <c r="A117" s="74">
        <v>6</v>
      </c>
      <c r="B117" s="74">
        <v>4</v>
      </c>
      <c r="C117" s="75">
        <v>3</v>
      </c>
      <c r="D117" s="65">
        <v>558012</v>
      </c>
      <c r="E117" s="26" t="s">
        <v>102</v>
      </c>
      <c r="F117" s="89">
        <v>102</v>
      </c>
      <c r="G117" s="136">
        <v>62.745098039215684</v>
      </c>
      <c r="H117" s="137">
        <v>33.333333333333329</v>
      </c>
      <c r="I117" s="189">
        <v>19.607843137254903</v>
      </c>
      <c r="J117" s="137">
        <v>55.882352941176471</v>
      </c>
      <c r="O117" s="170"/>
      <c r="P117" s="170"/>
      <c r="Q117" s="170"/>
      <c r="R117" s="170"/>
    </row>
    <row r="118" spans="1:18">
      <c r="A118" s="74">
        <v>6</v>
      </c>
      <c r="B118" s="74">
        <v>4</v>
      </c>
      <c r="C118" s="75">
        <v>3</v>
      </c>
      <c r="D118" s="65">
        <v>558016</v>
      </c>
      <c r="E118" s="26" t="s">
        <v>103</v>
      </c>
      <c r="F118" s="89">
        <v>169</v>
      </c>
      <c r="G118" s="136">
        <v>53.254437869822489</v>
      </c>
      <c r="H118" s="137">
        <v>34.319526627218934</v>
      </c>
      <c r="I118" s="189">
        <v>19.526627218934912</v>
      </c>
      <c r="J118" s="137">
        <v>46.153846153846153</v>
      </c>
      <c r="O118" s="170"/>
      <c r="P118" s="170"/>
      <c r="Q118" s="170"/>
      <c r="R118" s="170"/>
    </row>
    <row r="119" spans="1:18">
      <c r="A119" s="74">
        <v>6</v>
      </c>
      <c r="B119" s="74">
        <v>4</v>
      </c>
      <c r="C119" s="75">
        <v>3</v>
      </c>
      <c r="D119" s="65">
        <v>566008</v>
      </c>
      <c r="E119" s="26" t="s">
        <v>114</v>
      </c>
      <c r="F119" s="89">
        <v>32</v>
      </c>
      <c r="G119" s="136">
        <v>37.5</v>
      </c>
      <c r="H119" s="137">
        <v>31.25</v>
      </c>
      <c r="I119" s="189">
        <v>6.25</v>
      </c>
      <c r="J119" s="137">
        <v>56.25</v>
      </c>
      <c r="O119" s="170"/>
      <c r="P119" s="170"/>
      <c r="Q119" s="170"/>
      <c r="R119" s="170"/>
    </row>
    <row r="120" spans="1:18">
      <c r="A120" s="74">
        <v>6</v>
      </c>
      <c r="B120" s="74">
        <v>4</v>
      </c>
      <c r="C120" s="75">
        <v>3</v>
      </c>
      <c r="D120" s="65">
        <v>370004</v>
      </c>
      <c r="E120" s="26" t="s">
        <v>71</v>
      </c>
      <c r="F120" s="89">
        <v>72</v>
      </c>
      <c r="G120" s="136">
        <v>61.111111111111114</v>
      </c>
      <c r="H120" s="137">
        <v>23.611111111111111</v>
      </c>
      <c r="I120" s="189">
        <v>18.055555555555554</v>
      </c>
      <c r="J120" s="137">
        <v>40.277777777777779</v>
      </c>
      <c r="O120" s="170"/>
      <c r="P120" s="170"/>
      <c r="Q120" s="170"/>
      <c r="R120" s="170"/>
    </row>
    <row r="121" spans="1:18">
      <c r="A121" s="74">
        <v>6</v>
      </c>
      <c r="B121" s="74">
        <v>4</v>
      </c>
      <c r="C121" s="75">
        <v>3</v>
      </c>
      <c r="D121" s="65">
        <v>562016</v>
      </c>
      <c r="E121" s="26" t="s">
        <v>108</v>
      </c>
      <c r="F121" s="89">
        <v>58</v>
      </c>
      <c r="G121" s="136">
        <v>62.068965517241381</v>
      </c>
      <c r="H121" s="137">
        <v>29.310344827586203</v>
      </c>
      <c r="I121" s="189">
        <v>13.793103448275861</v>
      </c>
      <c r="J121" s="137">
        <v>44.827586206896555</v>
      </c>
      <c r="O121" s="170"/>
      <c r="P121" s="170"/>
      <c r="Q121" s="170"/>
      <c r="R121" s="170"/>
    </row>
    <row r="122" spans="1:18">
      <c r="A122" s="74">
        <v>6</v>
      </c>
      <c r="B122" s="74">
        <v>4</v>
      </c>
      <c r="C122" s="75">
        <v>3</v>
      </c>
      <c r="D122" s="65">
        <v>382020</v>
      </c>
      <c r="E122" s="26" t="s">
        <v>86</v>
      </c>
      <c r="F122" s="89">
        <v>131</v>
      </c>
      <c r="G122" s="136">
        <v>49.618320610687022</v>
      </c>
      <c r="H122" s="137">
        <v>28.244274809160309</v>
      </c>
      <c r="I122" s="189">
        <v>16.793893129770993</v>
      </c>
      <c r="J122" s="137">
        <v>53.435114503816791</v>
      </c>
      <c r="O122" s="170"/>
      <c r="P122" s="170"/>
      <c r="Q122" s="170"/>
      <c r="R122" s="170"/>
    </row>
    <row r="123" spans="1:18">
      <c r="A123" s="74">
        <v>6</v>
      </c>
      <c r="B123" s="74">
        <v>4</v>
      </c>
      <c r="C123" s="75">
        <v>3</v>
      </c>
      <c r="D123" s="65">
        <v>954020</v>
      </c>
      <c r="E123" s="26" t="s">
        <v>141</v>
      </c>
      <c r="F123" s="89">
        <v>25</v>
      </c>
      <c r="G123" s="136">
        <v>40</v>
      </c>
      <c r="H123" s="137">
        <v>52</v>
      </c>
      <c r="I123" s="189">
        <v>20</v>
      </c>
      <c r="J123" s="137">
        <v>68</v>
      </c>
      <c r="O123" s="170"/>
      <c r="P123" s="170"/>
      <c r="Q123" s="170"/>
      <c r="R123" s="170"/>
    </row>
    <row r="124" spans="1:18">
      <c r="A124" s="74">
        <v>6</v>
      </c>
      <c r="B124" s="74">
        <v>4</v>
      </c>
      <c r="C124" s="75">
        <v>3</v>
      </c>
      <c r="D124" s="65">
        <v>162016</v>
      </c>
      <c r="E124" s="26" t="s">
        <v>42</v>
      </c>
      <c r="F124" s="89">
        <v>89</v>
      </c>
      <c r="G124" s="136">
        <v>37.078651685393261</v>
      </c>
      <c r="H124" s="137">
        <v>40.449438202247187</v>
      </c>
      <c r="I124" s="189">
        <v>23.595505617977526</v>
      </c>
      <c r="J124" s="137">
        <v>47.191011235955052</v>
      </c>
      <c r="O124" s="170"/>
      <c r="P124" s="170"/>
      <c r="Q124" s="170"/>
      <c r="R124" s="170"/>
    </row>
    <row r="125" spans="1:18">
      <c r="A125" s="74">
        <v>6</v>
      </c>
      <c r="B125" s="74">
        <v>4</v>
      </c>
      <c r="C125" s="75">
        <v>3</v>
      </c>
      <c r="D125" s="65">
        <v>154032</v>
      </c>
      <c r="E125" s="26" t="s">
        <v>28</v>
      </c>
      <c r="F125" s="89">
        <v>61</v>
      </c>
      <c r="G125" s="136">
        <v>60.655737704918032</v>
      </c>
      <c r="H125" s="137">
        <v>14.754098360655737</v>
      </c>
      <c r="I125" s="189">
        <v>27.868852459016392</v>
      </c>
      <c r="J125" s="137">
        <v>22.950819672131146</v>
      </c>
      <c r="O125" s="170"/>
      <c r="P125" s="170"/>
      <c r="Q125" s="170"/>
      <c r="R125" s="170"/>
    </row>
    <row r="126" spans="1:18">
      <c r="A126" s="74">
        <v>6</v>
      </c>
      <c r="B126" s="74">
        <v>4</v>
      </c>
      <c r="C126" s="75">
        <v>3</v>
      </c>
      <c r="D126" s="65">
        <v>382024</v>
      </c>
      <c r="E126" s="26" t="s">
        <v>87</v>
      </c>
      <c r="F126" s="89">
        <v>39</v>
      </c>
      <c r="G126" s="136">
        <v>53.846153846153847</v>
      </c>
      <c r="H126" s="137">
        <v>33.333333333333329</v>
      </c>
      <c r="I126" s="189">
        <v>25.641025641025639</v>
      </c>
      <c r="J126" s="137">
        <v>58.974358974358978</v>
      </c>
      <c r="O126" s="170"/>
      <c r="P126" s="170"/>
      <c r="Q126" s="170"/>
      <c r="R126" s="170"/>
    </row>
    <row r="127" spans="1:18">
      <c r="A127" s="74">
        <v>6</v>
      </c>
      <c r="B127" s="74">
        <v>4</v>
      </c>
      <c r="C127" s="75">
        <v>3</v>
      </c>
      <c r="D127" s="65">
        <v>378016</v>
      </c>
      <c r="E127" s="26" t="s">
        <v>80</v>
      </c>
      <c r="F127" s="89">
        <v>51</v>
      </c>
      <c r="G127" s="136">
        <v>39.215686274509807</v>
      </c>
      <c r="H127" s="137">
        <v>39.215686274509807</v>
      </c>
      <c r="I127" s="189">
        <v>31.372549019607842</v>
      </c>
      <c r="J127" s="137">
        <v>37.254901960784316</v>
      </c>
      <c r="O127" s="170"/>
      <c r="P127" s="170"/>
      <c r="Q127" s="170"/>
      <c r="R127" s="170"/>
    </row>
    <row r="128" spans="1:18">
      <c r="A128" s="74">
        <v>6</v>
      </c>
      <c r="B128" s="74">
        <v>4</v>
      </c>
      <c r="C128" s="75">
        <v>3</v>
      </c>
      <c r="D128" s="65">
        <v>382028</v>
      </c>
      <c r="E128" s="26" t="s">
        <v>88</v>
      </c>
      <c r="F128" s="89">
        <v>71</v>
      </c>
      <c r="G128" s="136">
        <v>54.929577464788736</v>
      </c>
      <c r="H128" s="137">
        <v>30.985915492957744</v>
      </c>
      <c r="I128" s="189">
        <v>22.535211267605636</v>
      </c>
      <c r="J128" s="137">
        <v>60.563380281690137</v>
      </c>
      <c r="O128" s="170"/>
      <c r="P128" s="170"/>
      <c r="Q128" s="170"/>
      <c r="R128" s="170"/>
    </row>
    <row r="129" spans="1:18">
      <c r="A129" s="74">
        <v>6</v>
      </c>
      <c r="B129" s="74">
        <v>4</v>
      </c>
      <c r="C129" s="75">
        <v>3</v>
      </c>
      <c r="D129" s="65">
        <v>382044</v>
      </c>
      <c r="E129" s="26" t="s">
        <v>90</v>
      </c>
      <c r="F129" s="89">
        <v>90</v>
      </c>
      <c r="G129" s="136">
        <v>43.333333333333336</v>
      </c>
      <c r="H129" s="137">
        <v>41.111111111111107</v>
      </c>
      <c r="I129" s="189">
        <v>16.666666666666664</v>
      </c>
      <c r="J129" s="137">
        <v>45.555555555555557</v>
      </c>
      <c r="O129" s="170"/>
      <c r="P129" s="170"/>
      <c r="Q129" s="170"/>
      <c r="R129" s="170"/>
    </row>
    <row r="130" spans="1:18">
      <c r="A130" s="74">
        <v>6</v>
      </c>
      <c r="B130" s="74">
        <v>4</v>
      </c>
      <c r="C130" s="75">
        <v>3</v>
      </c>
      <c r="D130" s="65">
        <v>570028</v>
      </c>
      <c r="E130" s="26" t="s">
        <v>120</v>
      </c>
      <c r="F130" s="89">
        <v>144</v>
      </c>
      <c r="G130" s="136">
        <v>34.722222222222221</v>
      </c>
      <c r="H130" s="137">
        <v>41.666666666666671</v>
      </c>
      <c r="I130" s="189">
        <v>30.555555555555557</v>
      </c>
      <c r="J130" s="137">
        <v>37.5</v>
      </c>
      <c r="O130" s="170"/>
      <c r="P130" s="170"/>
      <c r="Q130" s="170"/>
      <c r="R130" s="170"/>
    </row>
    <row r="131" spans="1:18">
      <c r="A131" s="74">
        <v>6</v>
      </c>
      <c r="B131" s="74">
        <v>4</v>
      </c>
      <c r="C131" s="75">
        <v>3</v>
      </c>
      <c r="D131" s="65">
        <v>378024</v>
      </c>
      <c r="E131" s="26" t="s">
        <v>81</v>
      </c>
      <c r="F131" s="89">
        <v>76</v>
      </c>
      <c r="G131" s="136">
        <v>50</v>
      </c>
      <c r="H131" s="137">
        <v>38.15789473684211</v>
      </c>
      <c r="I131" s="189">
        <v>17.105263157894736</v>
      </c>
      <c r="J131" s="137">
        <v>63.157894736842103</v>
      </c>
      <c r="O131" s="170"/>
      <c r="P131" s="170"/>
      <c r="Q131" s="170"/>
      <c r="R131" s="170"/>
    </row>
    <row r="132" spans="1:18">
      <c r="A132" s="74">
        <v>6</v>
      </c>
      <c r="B132" s="74">
        <v>4</v>
      </c>
      <c r="C132" s="75">
        <v>3</v>
      </c>
      <c r="D132" s="65">
        <v>962052</v>
      </c>
      <c r="E132" s="26" t="s">
        <v>154</v>
      </c>
      <c r="F132" s="89">
        <v>14</v>
      </c>
      <c r="G132" s="136">
        <v>64.285714285714292</v>
      </c>
      <c r="H132" s="137">
        <v>57.142857142857139</v>
      </c>
      <c r="I132" s="189">
        <v>21.428571428571427</v>
      </c>
      <c r="J132" s="137">
        <v>57.142857142857139</v>
      </c>
      <c r="O132" s="170"/>
      <c r="P132" s="170"/>
      <c r="Q132" s="170"/>
      <c r="R132" s="170"/>
    </row>
    <row r="133" spans="1:18">
      <c r="A133" s="74">
        <v>6</v>
      </c>
      <c r="B133" s="74">
        <v>4</v>
      </c>
      <c r="C133" s="75">
        <v>3</v>
      </c>
      <c r="D133" s="65">
        <v>770032</v>
      </c>
      <c r="E133" s="26" t="s">
        <v>131</v>
      </c>
      <c r="F133" s="89">
        <v>103</v>
      </c>
      <c r="G133" s="136">
        <v>43.689320388349515</v>
      </c>
      <c r="H133" s="137">
        <v>17.475728155339805</v>
      </c>
      <c r="I133" s="189">
        <v>6.7961165048543686</v>
      </c>
      <c r="J133" s="137">
        <v>62.135922330097081</v>
      </c>
      <c r="O133" s="170"/>
      <c r="P133" s="170"/>
      <c r="Q133" s="170"/>
      <c r="R133" s="170"/>
    </row>
    <row r="134" spans="1:18">
      <c r="A134" s="74">
        <v>6</v>
      </c>
      <c r="B134" s="74">
        <v>4</v>
      </c>
      <c r="C134" s="75">
        <v>3</v>
      </c>
      <c r="D134" s="65">
        <v>374036</v>
      </c>
      <c r="E134" s="26" t="s">
        <v>76</v>
      </c>
      <c r="F134" s="89">
        <v>47</v>
      </c>
      <c r="G134" s="136">
        <v>34.042553191489361</v>
      </c>
      <c r="H134" s="137">
        <v>40.425531914893611</v>
      </c>
      <c r="I134" s="189">
        <v>19.148936170212767</v>
      </c>
      <c r="J134" s="137">
        <v>59.574468085106382</v>
      </c>
      <c r="O134" s="170"/>
      <c r="P134" s="170"/>
      <c r="Q134" s="170"/>
      <c r="R134" s="170"/>
    </row>
    <row r="135" spans="1:18">
      <c r="A135" s="74">
        <v>6</v>
      </c>
      <c r="B135" s="74">
        <v>4</v>
      </c>
      <c r="C135" s="75">
        <v>3</v>
      </c>
      <c r="D135" s="65">
        <v>754028</v>
      </c>
      <c r="E135" s="26" t="s">
        <v>269</v>
      </c>
      <c r="F135" s="89">
        <v>111</v>
      </c>
      <c r="G135" s="136">
        <v>49.549549549549546</v>
      </c>
      <c r="H135" s="137">
        <v>54.954954954954957</v>
      </c>
      <c r="I135" s="189">
        <v>26.126126126126124</v>
      </c>
      <c r="J135" s="137">
        <v>44.144144144144143</v>
      </c>
      <c r="O135" s="170"/>
      <c r="P135" s="170"/>
      <c r="Q135" s="170"/>
      <c r="R135" s="170"/>
    </row>
    <row r="136" spans="1:18">
      <c r="A136" s="74">
        <v>6</v>
      </c>
      <c r="B136" s="74">
        <v>4</v>
      </c>
      <c r="C136" s="75">
        <v>3</v>
      </c>
      <c r="D136" s="65">
        <v>382048</v>
      </c>
      <c r="E136" s="26" t="s">
        <v>91</v>
      </c>
      <c r="F136" s="89">
        <v>71</v>
      </c>
      <c r="G136" s="136">
        <v>42.25352112676056</v>
      </c>
      <c r="H136" s="137">
        <v>15.492957746478872</v>
      </c>
      <c r="I136" s="189">
        <v>73.239436619718319</v>
      </c>
      <c r="J136" s="137">
        <v>1.4084507042253522</v>
      </c>
      <c r="O136" s="170"/>
      <c r="P136" s="170"/>
      <c r="Q136" s="170"/>
      <c r="R136" s="170"/>
    </row>
    <row r="137" spans="1:18">
      <c r="A137" s="74">
        <v>6</v>
      </c>
      <c r="B137" s="74">
        <v>4</v>
      </c>
      <c r="C137" s="75">
        <v>3</v>
      </c>
      <c r="D137" s="65">
        <v>170032</v>
      </c>
      <c r="E137" s="26" t="s">
        <v>51</v>
      </c>
      <c r="F137" s="89">
        <v>72</v>
      </c>
      <c r="G137" s="136">
        <v>48.611111111111107</v>
      </c>
      <c r="H137" s="137">
        <v>15.277777777777779</v>
      </c>
      <c r="I137" s="189">
        <v>30.555555555555557</v>
      </c>
      <c r="J137" s="137">
        <v>16.666666666666664</v>
      </c>
      <c r="O137" s="170"/>
      <c r="P137" s="170"/>
      <c r="Q137" s="170"/>
      <c r="R137" s="170"/>
    </row>
    <row r="138" spans="1:18">
      <c r="A138" s="74">
        <v>6</v>
      </c>
      <c r="B138" s="74">
        <v>4</v>
      </c>
      <c r="C138" s="75">
        <v>3</v>
      </c>
      <c r="D138" s="65">
        <v>378028</v>
      </c>
      <c r="E138" s="26" t="s">
        <v>82</v>
      </c>
      <c r="F138" s="89">
        <v>78</v>
      </c>
      <c r="G138" s="136">
        <v>44.871794871794876</v>
      </c>
      <c r="H138" s="137">
        <v>26.923076923076923</v>
      </c>
      <c r="I138" s="189">
        <v>19.230769230769234</v>
      </c>
      <c r="J138" s="137">
        <v>35.897435897435898</v>
      </c>
      <c r="O138" s="170"/>
      <c r="P138" s="170"/>
      <c r="Q138" s="170"/>
      <c r="R138" s="170"/>
    </row>
    <row r="139" spans="1:18">
      <c r="A139" s="74">
        <v>6</v>
      </c>
      <c r="B139" s="74">
        <v>4</v>
      </c>
      <c r="C139" s="75">
        <v>3</v>
      </c>
      <c r="D139" s="65">
        <v>958040</v>
      </c>
      <c r="E139" s="26" t="s">
        <v>147</v>
      </c>
      <c r="F139" s="89">
        <v>43</v>
      </c>
      <c r="G139" s="136">
        <v>48.837209302325576</v>
      </c>
      <c r="H139" s="137">
        <v>30.232558139534881</v>
      </c>
      <c r="I139" s="189">
        <v>20.930232558139537</v>
      </c>
      <c r="J139" s="137">
        <v>53.488372093023251</v>
      </c>
      <c r="O139" s="170"/>
      <c r="P139" s="170"/>
      <c r="Q139" s="170"/>
      <c r="R139" s="170"/>
    </row>
    <row r="140" spans="1:18">
      <c r="A140" s="74">
        <v>6</v>
      </c>
      <c r="B140" s="74">
        <v>4</v>
      </c>
      <c r="C140" s="75">
        <v>3</v>
      </c>
      <c r="D140" s="65">
        <v>954028</v>
      </c>
      <c r="E140" s="26" t="s">
        <v>143</v>
      </c>
      <c r="F140" s="89">
        <v>42</v>
      </c>
      <c r="G140" s="136">
        <v>45.238095238095241</v>
      </c>
      <c r="H140" s="137">
        <v>30.952380952380953</v>
      </c>
      <c r="I140" s="189">
        <v>11.904761904761903</v>
      </c>
      <c r="J140" s="137">
        <v>40.476190476190474</v>
      </c>
      <c r="O140" s="170"/>
      <c r="P140" s="170"/>
      <c r="Q140" s="170"/>
      <c r="R140" s="170"/>
    </row>
    <row r="141" spans="1:18">
      <c r="A141" s="74">
        <v>6</v>
      </c>
      <c r="B141" s="74">
        <v>4</v>
      </c>
      <c r="C141" s="75">
        <v>3</v>
      </c>
      <c r="D141" s="65">
        <v>958044</v>
      </c>
      <c r="E141" s="26" t="s">
        <v>148</v>
      </c>
      <c r="F141" s="89">
        <v>17</v>
      </c>
      <c r="G141" s="136">
        <v>29.411764705882355</v>
      </c>
      <c r="H141" s="137">
        <v>5.8823529411764701</v>
      </c>
      <c r="I141" s="189">
        <v>11.76470588235294</v>
      </c>
      <c r="J141" s="137">
        <v>41.17647058823529</v>
      </c>
      <c r="O141" s="170"/>
      <c r="P141" s="170"/>
      <c r="Q141" s="170"/>
      <c r="R141" s="170"/>
    </row>
    <row r="142" spans="1:18">
      <c r="A142" s="74">
        <v>6</v>
      </c>
      <c r="B142" s="74">
        <v>4</v>
      </c>
      <c r="C142" s="75">
        <v>3</v>
      </c>
      <c r="D142" s="65">
        <v>754044</v>
      </c>
      <c r="E142" s="26" t="s">
        <v>220</v>
      </c>
      <c r="F142" s="89">
        <v>53</v>
      </c>
      <c r="G142" s="136">
        <v>20.754716981132077</v>
      </c>
      <c r="H142" s="137">
        <v>45.283018867924532</v>
      </c>
      <c r="I142" s="189">
        <v>32.075471698113205</v>
      </c>
      <c r="J142" s="137">
        <v>39.622641509433961</v>
      </c>
      <c r="O142" s="170"/>
      <c r="P142" s="170"/>
      <c r="Q142" s="170"/>
      <c r="R142" s="170"/>
    </row>
    <row r="143" spans="1:18">
      <c r="A143" s="74">
        <v>6</v>
      </c>
      <c r="B143" s="74">
        <v>4</v>
      </c>
      <c r="C143" s="75">
        <v>3</v>
      </c>
      <c r="D143" s="65">
        <v>974044</v>
      </c>
      <c r="E143" s="26" t="s">
        <v>159</v>
      </c>
      <c r="F143" s="89">
        <v>82</v>
      </c>
      <c r="G143" s="136">
        <v>54.878048780487809</v>
      </c>
      <c r="H143" s="137">
        <v>32.926829268292686</v>
      </c>
      <c r="I143" s="189">
        <v>14.634146341463413</v>
      </c>
      <c r="J143" s="137">
        <v>63.414634146341463</v>
      </c>
      <c r="O143" s="170"/>
      <c r="P143" s="170"/>
      <c r="Q143" s="170"/>
      <c r="R143" s="170"/>
    </row>
    <row r="144" spans="1:18">
      <c r="A144" s="74">
        <v>6</v>
      </c>
      <c r="B144" s="74">
        <v>4</v>
      </c>
      <c r="C144" s="75">
        <v>3</v>
      </c>
      <c r="D144" s="65">
        <v>378032</v>
      </c>
      <c r="E144" s="26" t="s">
        <v>83</v>
      </c>
      <c r="F144" s="89">
        <v>81</v>
      </c>
      <c r="G144" s="136">
        <v>39.506172839506171</v>
      </c>
      <c r="H144" s="137">
        <v>24.691358024691358</v>
      </c>
      <c r="I144" s="189">
        <v>9.8765432098765427</v>
      </c>
      <c r="J144" s="137">
        <v>40.74074074074074</v>
      </c>
      <c r="O144" s="170"/>
      <c r="P144" s="170"/>
      <c r="Q144" s="170"/>
      <c r="R144" s="170"/>
    </row>
    <row r="145" spans="1:18">
      <c r="A145" s="74">
        <v>6</v>
      </c>
      <c r="B145" s="74">
        <v>4</v>
      </c>
      <c r="C145" s="75">
        <v>3</v>
      </c>
      <c r="D145" s="65">
        <v>954032</v>
      </c>
      <c r="E145" s="26" t="s">
        <v>144</v>
      </c>
      <c r="F145" s="89">
        <v>56</v>
      </c>
      <c r="G145" s="136">
        <v>64.285714285714292</v>
      </c>
      <c r="H145" s="137">
        <v>28.571428571428569</v>
      </c>
      <c r="I145" s="189">
        <v>10.714285714285714</v>
      </c>
      <c r="J145" s="137">
        <v>58.928571428571431</v>
      </c>
      <c r="O145" s="170"/>
      <c r="P145" s="170"/>
      <c r="Q145" s="170"/>
      <c r="R145" s="170"/>
    </row>
    <row r="146" spans="1:18">
      <c r="A146" s="74">
        <v>6</v>
      </c>
      <c r="B146" s="74">
        <v>4</v>
      </c>
      <c r="C146" s="75">
        <v>3</v>
      </c>
      <c r="D146" s="65">
        <v>374048</v>
      </c>
      <c r="E146" s="26" t="s">
        <v>77</v>
      </c>
      <c r="F146" s="89">
        <v>66</v>
      </c>
      <c r="G146" s="136">
        <v>56.060606060606055</v>
      </c>
      <c r="H146" s="137">
        <v>25.757575757575758</v>
      </c>
      <c r="I146" s="189">
        <v>13.636363636363635</v>
      </c>
      <c r="J146" s="137">
        <v>68.181818181818173</v>
      </c>
      <c r="O146" s="170"/>
      <c r="P146" s="170"/>
      <c r="Q146" s="170"/>
      <c r="R146" s="170"/>
    </row>
    <row r="147" spans="1:18">
      <c r="A147" s="74">
        <v>6</v>
      </c>
      <c r="B147" s="74">
        <v>4</v>
      </c>
      <c r="C147" s="75">
        <v>3</v>
      </c>
      <c r="D147" s="65">
        <v>374052</v>
      </c>
      <c r="E147" s="26" t="s">
        <v>78</v>
      </c>
      <c r="F147" s="89">
        <v>31</v>
      </c>
      <c r="G147" s="136">
        <v>41.935483870967744</v>
      </c>
      <c r="H147" s="137">
        <v>25.806451612903224</v>
      </c>
      <c r="I147" s="189">
        <v>19.35483870967742</v>
      </c>
      <c r="J147" s="137">
        <v>51.612903225806448</v>
      </c>
      <c r="O147" s="170"/>
      <c r="P147" s="170"/>
      <c r="Q147" s="170"/>
      <c r="R147" s="170"/>
    </row>
    <row r="148" spans="1:18">
      <c r="A148" s="77"/>
      <c r="B148" s="77"/>
      <c r="C148" s="77"/>
      <c r="D148" s="69"/>
      <c r="E148" s="71" t="s">
        <v>213</v>
      </c>
      <c r="F148" s="90">
        <v>2578</v>
      </c>
      <c r="G148" s="168">
        <v>46.974398758727695</v>
      </c>
      <c r="H148" s="169">
        <v>32.738557020946466</v>
      </c>
      <c r="I148" s="169">
        <v>20.51978277734678</v>
      </c>
      <c r="J148" s="169">
        <v>46.121024049650892</v>
      </c>
    </row>
    <row r="149" spans="1:18">
      <c r="A149" s="74">
        <v>7</v>
      </c>
      <c r="B149" s="74">
        <v>1</v>
      </c>
      <c r="C149" s="75">
        <v>4</v>
      </c>
      <c r="D149" s="65">
        <v>362008</v>
      </c>
      <c r="E149" s="26" t="s">
        <v>63</v>
      </c>
      <c r="F149" s="89">
        <v>198</v>
      </c>
      <c r="G149" s="136">
        <v>44.949494949494948</v>
      </c>
      <c r="H149" s="137">
        <v>37.878787878787875</v>
      </c>
      <c r="I149" s="189">
        <v>27.777777777777779</v>
      </c>
      <c r="J149" s="137">
        <v>65.151515151515156</v>
      </c>
      <c r="O149" s="170"/>
      <c r="P149" s="170"/>
      <c r="Q149" s="170"/>
      <c r="R149" s="170"/>
    </row>
    <row r="150" spans="1:18">
      <c r="A150" s="74">
        <v>7</v>
      </c>
      <c r="B150" s="74">
        <v>1</v>
      </c>
      <c r="C150" s="75">
        <v>4</v>
      </c>
      <c r="D150" s="65">
        <v>562004</v>
      </c>
      <c r="E150" s="26" t="s">
        <v>104</v>
      </c>
      <c r="F150" s="89">
        <v>274</v>
      </c>
      <c r="G150" s="136">
        <v>62.043795620437962</v>
      </c>
      <c r="H150" s="137">
        <v>35.766423357664237</v>
      </c>
      <c r="I150" s="189">
        <v>17.883211678832119</v>
      </c>
      <c r="J150" s="137">
        <v>62.043795620437962</v>
      </c>
      <c r="O150" s="170"/>
      <c r="P150" s="170"/>
      <c r="Q150" s="170"/>
      <c r="R150" s="170"/>
    </row>
    <row r="151" spans="1:18">
      <c r="A151" s="74">
        <v>7</v>
      </c>
      <c r="B151" s="74">
        <v>1</v>
      </c>
      <c r="C151" s="75">
        <v>4</v>
      </c>
      <c r="D151" s="65">
        <v>358008</v>
      </c>
      <c r="E151" s="26" t="s">
        <v>62</v>
      </c>
      <c r="F151" s="89">
        <v>200</v>
      </c>
      <c r="G151" s="136">
        <v>44</v>
      </c>
      <c r="H151" s="137">
        <v>28.499999999999996</v>
      </c>
      <c r="I151" s="189">
        <v>17</v>
      </c>
      <c r="J151" s="137">
        <v>72</v>
      </c>
      <c r="O151" s="170"/>
      <c r="P151" s="170"/>
      <c r="Q151" s="170"/>
      <c r="R151" s="170"/>
    </row>
    <row r="152" spans="1:18">
      <c r="A152" s="74">
        <v>7</v>
      </c>
      <c r="B152" s="74">
        <v>1</v>
      </c>
      <c r="C152" s="75">
        <v>4</v>
      </c>
      <c r="D152" s="65">
        <v>334012</v>
      </c>
      <c r="E152" s="26" t="s">
        <v>58</v>
      </c>
      <c r="F152" s="89">
        <v>160</v>
      </c>
      <c r="G152" s="136">
        <v>40.625</v>
      </c>
      <c r="H152" s="137">
        <v>31.25</v>
      </c>
      <c r="I152" s="189">
        <v>15.625</v>
      </c>
      <c r="J152" s="137">
        <v>68.75</v>
      </c>
      <c r="O152" s="170"/>
      <c r="P152" s="170"/>
      <c r="Q152" s="170"/>
      <c r="R152" s="170"/>
    </row>
    <row r="153" spans="1:18">
      <c r="A153" s="74">
        <v>7</v>
      </c>
      <c r="B153" s="74">
        <v>1</v>
      </c>
      <c r="C153" s="75">
        <v>4</v>
      </c>
      <c r="D153" s="65">
        <v>562014</v>
      </c>
      <c r="E153" s="26" t="s">
        <v>107</v>
      </c>
      <c r="F153" s="89">
        <v>351</v>
      </c>
      <c r="G153" s="136">
        <v>44.729344729344724</v>
      </c>
      <c r="H153" s="137">
        <v>31.623931623931622</v>
      </c>
      <c r="I153" s="189">
        <v>15.954415954415953</v>
      </c>
      <c r="J153" s="137">
        <v>64.672364672364665</v>
      </c>
      <c r="O153" s="170"/>
      <c r="P153" s="170"/>
      <c r="Q153" s="170"/>
      <c r="R153" s="170"/>
    </row>
    <row r="154" spans="1:18">
      <c r="A154" s="74">
        <v>7</v>
      </c>
      <c r="B154" s="74">
        <v>1</v>
      </c>
      <c r="C154" s="75">
        <v>4</v>
      </c>
      <c r="D154" s="65">
        <v>562020</v>
      </c>
      <c r="E154" s="26" t="s">
        <v>109</v>
      </c>
      <c r="F154" s="89">
        <v>159</v>
      </c>
      <c r="G154" s="136">
        <v>54.088050314465406</v>
      </c>
      <c r="H154" s="137">
        <v>45.283018867924532</v>
      </c>
      <c r="I154" s="189">
        <v>34.591194968553459</v>
      </c>
      <c r="J154" s="137">
        <v>77.987421383647799</v>
      </c>
      <c r="O154" s="170"/>
      <c r="P154" s="170"/>
      <c r="Q154" s="170"/>
      <c r="R154" s="170"/>
    </row>
    <row r="155" spans="1:18">
      <c r="A155" s="74">
        <v>7</v>
      </c>
      <c r="B155" s="74">
        <v>1</v>
      </c>
      <c r="C155" s="75">
        <v>4</v>
      </c>
      <c r="D155" s="65">
        <v>978024</v>
      </c>
      <c r="E155" s="26" t="s">
        <v>162</v>
      </c>
      <c r="F155" s="89">
        <v>220</v>
      </c>
      <c r="G155" s="136">
        <v>43.18181818181818</v>
      </c>
      <c r="H155" s="137">
        <v>37.727272727272727</v>
      </c>
      <c r="I155" s="189">
        <v>22.727272727272727</v>
      </c>
      <c r="J155" s="137">
        <v>72.727272727272734</v>
      </c>
      <c r="O155" s="170"/>
      <c r="P155" s="170"/>
      <c r="Q155" s="170"/>
      <c r="R155" s="170"/>
    </row>
    <row r="156" spans="1:18">
      <c r="A156" s="74">
        <v>7</v>
      </c>
      <c r="B156" s="74">
        <v>1</v>
      </c>
      <c r="C156" s="75">
        <v>4</v>
      </c>
      <c r="D156" s="65">
        <v>562024</v>
      </c>
      <c r="E156" s="26" t="s">
        <v>110</v>
      </c>
      <c r="F156" s="89">
        <v>270</v>
      </c>
      <c r="G156" s="136">
        <v>48.518518518518519</v>
      </c>
      <c r="H156" s="137">
        <v>36.666666666666664</v>
      </c>
      <c r="I156" s="189">
        <v>16.296296296296298</v>
      </c>
      <c r="J156" s="137">
        <v>68.888888888888886</v>
      </c>
      <c r="O156" s="170"/>
      <c r="P156" s="170"/>
      <c r="Q156" s="170"/>
      <c r="R156" s="170"/>
    </row>
    <row r="157" spans="1:18">
      <c r="A157" s="74">
        <v>7</v>
      </c>
      <c r="B157" s="74">
        <v>1</v>
      </c>
      <c r="C157" s="75">
        <v>4</v>
      </c>
      <c r="D157" s="65">
        <v>770024</v>
      </c>
      <c r="E157" s="26" t="s">
        <v>130</v>
      </c>
      <c r="F157" s="89">
        <v>238</v>
      </c>
      <c r="G157" s="136">
        <v>58.82352941176471</v>
      </c>
      <c r="H157" s="137">
        <v>33.193277310924366</v>
      </c>
      <c r="I157" s="189">
        <v>12.184873949579831</v>
      </c>
      <c r="J157" s="137">
        <v>74.369747899159663</v>
      </c>
      <c r="O157" s="170"/>
      <c r="P157" s="170"/>
      <c r="Q157" s="170"/>
      <c r="R157" s="170"/>
    </row>
    <row r="158" spans="1:18">
      <c r="A158" s="74">
        <v>7</v>
      </c>
      <c r="B158" s="74">
        <v>1</v>
      </c>
      <c r="C158" s="75">
        <v>4</v>
      </c>
      <c r="D158" s="65">
        <v>562032</v>
      </c>
      <c r="E158" s="26" t="s">
        <v>112</v>
      </c>
      <c r="F158" s="89">
        <v>372</v>
      </c>
      <c r="G158" s="136">
        <v>42.473118279569896</v>
      </c>
      <c r="H158" s="137">
        <v>31.182795698924732</v>
      </c>
      <c r="I158" s="189">
        <v>16.666666666666664</v>
      </c>
      <c r="J158" s="137">
        <v>62.634408602150536</v>
      </c>
      <c r="O158" s="170"/>
      <c r="P158" s="170"/>
      <c r="Q158" s="170"/>
      <c r="R158" s="170"/>
    </row>
    <row r="159" spans="1:18">
      <c r="A159" s="74">
        <v>7</v>
      </c>
      <c r="B159" s="74">
        <v>1</v>
      </c>
      <c r="C159" s="75">
        <v>4</v>
      </c>
      <c r="D159" s="65">
        <v>334032</v>
      </c>
      <c r="E159" s="26" t="s">
        <v>60</v>
      </c>
      <c r="F159" s="89">
        <v>175</v>
      </c>
      <c r="G159" s="136">
        <v>46.857142857142861</v>
      </c>
      <c r="H159" s="137">
        <v>26.285714285714285</v>
      </c>
      <c r="I159" s="137">
        <v>16</v>
      </c>
      <c r="J159" s="137">
        <v>72</v>
      </c>
      <c r="O159" s="170"/>
      <c r="P159" s="170"/>
      <c r="Q159" s="170"/>
      <c r="R159" s="170"/>
    </row>
    <row r="160" spans="1:18">
      <c r="A160" s="77"/>
      <c r="B160" s="77"/>
      <c r="C160" s="77"/>
      <c r="D160" s="69"/>
      <c r="E160" s="71" t="s">
        <v>214</v>
      </c>
      <c r="F160" s="90">
        <v>2617</v>
      </c>
      <c r="G160" s="168">
        <v>48.184944593045472</v>
      </c>
      <c r="H160" s="169">
        <v>33.855559801299194</v>
      </c>
      <c r="I160" s="169">
        <v>18.60909438288116</v>
      </c>
      <c r="J160" s="169">
        <v>68.246083301490259</v>
      </c>
    </row>
    <row r="161" spans="1:18">
      <c r="A161" s="74">
        <v>8</v>
      </c>
      <c r="B161" s="74">
        <v>2</v>
      </c>
      <c r="C161" s="75">
        <v>4</v>
      </c>
      <c r="D161" s="65">
        <v>570004</v>
      </c>
      <c r="E161" s="26" t="s">
        <v>118</v>
      </c>
      <c r="F161" s="89">
        <v>164</v>
      </c>
      <c r="G161" s="136">
        <v>54.878048780487809</v>
      </c>
      <c r="H161" s="137">
        <v>34.756097560975604</v>
      </c>
      <c r="I161" s="189">
        <v>19.512195121951219</v>
      </c>
      <c r="J161" s="137">
        <v>67.682926829268297</v>
      </c>
      <c r="O161" s="170"/>
      <c r="P161" s="170"/>
      <c r="Q161" s="170"/>
      <c r="R161" s="170"/>
    </row>
    <row r="162" spans="1:18">
      <c r="A162" s="74">
        <v>8</v>
      </c>
      <c r="B162" s="74">
        <v>2</v>
      </c>
      <c r="C162" s="75">
        <v>4</v>
      </c>
      <c r="D162" s="65">
        <v>766008</v>
      </c>
      <c r="E162" s="26" t="s">
        <v>125</v>
      </c>
      <c r="F162" s="89">
        <v>101</v>
      </c>
      <c r="G162" s="136">
        <v>53.46534653465347</v>
      </c>
      <c r="H162" s="137">
        <v>38.613861386138616</v>
      </c>
      <c r="I162" s="189">
        <v>16.831683168316832</v>
      </c>
      <c r="J162" s="137">
        <v>50.495049504950494</v>
      </c>
      <c r="O162" s="170"/>
      <c r="P162" s="170"/>
      <c r="Q162" s="170"/>
      <c r="R162" s="170"/>
    </row>
    <row r="163" spans="1:18">
      <c r="A163" s="74">
        <v>8</v>
      </c>
      <c r="B163" s="74">
        <v>2</v>
      </c>
      <c r="C163" s="75">
        <v>4</v>
      </c>
      <c r="D163" s="65">
        <v>766020</v>
      </c>
      <c r="E163" s="26" t="s">
        <v>126</v>
      </c>
      <c r="F163" s="89">
        <v>250</v>
      </c>
      <c r="G163" s="136">
        <v>57.999999999999993</v>
      </c>
      <c r="H163" s="137">
        <v>45.6</v>
      </c>
      <c r="I163" s="189">
        <v>21.6</v>
      </c>
      <c r="J163" s="137">
        <v>74</v>
      </c>
      <c r="O163" s="170"/>
      <c r="P163" s="170"/>
      <c r="Q163" s="170"/>
      <c r="R163" s="170"/>
    </row>
    <row r="164" spans="1:18">
      <c r="A164" s="74">
        <v>8</v>
      </c>
      <c r="B164" s="74">
        <v>2</v>
      </c>
      <c r="C164" s="75">
        <v>4</v>
      </c>
      <c r="D164" s="65">
        <v>562012</v>
      </c>
      <c r="E164" s="26" t="s">
        <v>106</v>
      </c>
      <c r="F164" s="89">
        <v>119</v>
      </c>
      <c r="G164" s="136">
        <v>49.579831932773111</v>
      </c>
      <c r="H164" s="137">
        <v>21.008403361344538</v>
      </c>
      <c r="I164" s="189">
        <v>8.4033613445378155</v>
      </c>
      <c r="J164" s="137">
        <v>57.142857142857139</v>
      </c>
      <c r="O164" s="170"/>
      <c r="P164" s="170"/>
      <c r="Q164" s="170"/>
      <c r="R164" s="170"/>
    </row>
    <row r="165" spans="1:18">
      <c r="A165" s="74">
        <v>8</v>
      </c>
      <c r="B165" s="74">
        <v>2</v>
      </c>
      <c r="C165" s="75">
        <v>4</v>
      </c>
      <c r="D165" s="65">
        <v>758012</v>
      </c>
      <c r="E165" s="26" t="s">
        <v>123</v>
      </c>
      <c r="F165" s="89">
        <v>262</v>
      </c>
      <c r="G165" s="136">
        <v>56.488549618320619</v>
      </c>
      <c r="H165" s="137">
        <v>46.564885496183209</v>
      </c>
      <c r="I165" s="189">
        <v>20.229007633587788</v>
      </c>
      <c r="J165" s="137">
        <v>68.702290076335885</v>
      </c>
      <c r="O165" s="170"/>
      <c r="P165" s="170"/>
      <c r="Q165" s="170"/>
      <c r="R165" s="170"/>
    </row>
    <row r="166" spans="1:18">
      <c r="A166" s="74">
        <v>8</v>
      </c>
      <c r="B166" s="74">
        <v>2</v>
      </c>
      <c r="C166" s="75">
        <v>4</v>
      </c>
      <c r="D166" s="65">
        <v>962024</v>
      </c>
      <c r="E166" s="26" t="s">
        <v>151</v>
      </c>
      <c r="F166" s="89">
        <v>106</v>
      </c>
      <c r="G166" s="136">
        <v>61.320754716981128</v>
      </c>
      <c r="H166" s="137">
        <v>42.452830188679243</v>
      </c>
      <c r="I166" s="189">
        <v>16.037735849056602</v>
      </c>
      <c r="J166" s="137">
        <v>52.830188679245282</v>
      </c>
      <c r="O166" s="170"/>
      <c r="P166" s="170"/>
      <c r="Q166" s="170"/>
      <c r="R166" s="170"/>
    </row>
    <row r="167" spans="1:18">
      <c r="A167" s="74">
        <v>8</v>
      </c>
      <c r="B167" s="74">
        <v>2</v>
      </c>
      <c r="C167" s="75">
        <v>4</v>
      </c>
      <c r="D167" s="65">
        <v>362032</v>
      </c>
      <c r="E167" s="26" t="s">
        <v>68</v>
      </c>
      <c r="F167" s="89">
        <v>336</v>
      </c>
      <c r="G167" s="136">
        <v>41.666666666666671</v>
      </c>
      <c r="H167" s="137">
        <v>33.333333333333329</v>
      </c>
      <c r="I167" s="189">
        <v>18.452380952380953</v>
      </c>
      <c r="J167" s="137">
        <v>63.69047619047619</v>
      </c>
      <c r="O167" s="170"/>
      <c r="P167" s="170"/>
      <c r="Q167" s="170"/>
      <c r="R167" s="170"/>
    </row>
    <row r="168" spans="1:18">
      <c r="A168" s="74">
        <v>8</v>
      </c>
      <c r="B168" s="74">
        <v>2</v>
      </c>
      <c r="C168" s="75">
        <v>4</v>
      </c>
      <c r="D168" s="65">
        <v>962032</v>
      </c>
      <c r="E168" s="26" t="s">
        <v>152</v>
      </c>
      <c r="F168" s="89">
        <v>165</v>
      </c>
      <c r="G168" s="136">
        <v>55.151515151515149</v>
      </c>
      <c r="H168" s="137">
        <v>48.484848484848484</v>
      </c>
      <c r="I168" s="189">
        <v>24.848484848484848</v>
      </c>
      <c r="J168" s="137">
        <v>65.454545454545453</v>
      </c>
      <c r="O168" s="170"/>
      <c r="P168" s="170"/>
      <c r="Q168" s="170"/>
      <c r="R168" s="170"/>
    </row>
    <row r="169" spans="1:18">
      <c r="A169" s="74">
        <v>8</v>
      </c>
      <c r="B169" s="74">
        <v>2</v>
      </c>
      <c r="C169" s="75">
        <v>4</v>
      </c>
      <c r="D169" s="65">
        <v>170024</v>
      </c>
      <c r="E169" s="26" t="s">
        <v>50</v>
      </c>
      <c r="F169" s="89">
        <v>461</v>
      </c>
      <c r="G169" s="136">
        <v>60.520607375271155</v>
      </c>
      <c r="H169" s="137">
        <v>29.718004338394792</v>
      </c>
      <c r="I169" s="189">
        <v>40.563991323210416</v>
      </c>
      <c r="J169" s="137">
        <v>36.008676789587852</v>
      </c>
      <c r="O169" s="170"/>
      <c r="P169" s="170"/>
      <c r="Q169" s="170"/>
      <c r="R169" s="170"/>
    </row>
    <row r="170" spans="1:18">
      <c r="A170" s="74">
        <v>8</v>
      </c>
      <c r="B170" s="74">
        <v>2</v>
      </c>
      <c r="C170" s="75">
        <v>4</v>
      </c>
      <c r="D170" s="65">
        <v>162024</v>
      </c>
      <c r="E170" s="26" t="s">
        <v>44</v>
      </c>
      <c r="F170" s="89">
        <v>391</v>
      </c>
      <c r="G170" s="136">
        <v>50.639386189258317</v>
      </c>
      <c r="H170" s="137">
        <v>41.17647058823529</v>
      </c>
      <c r="I170" s="189">
        <v>18.414322250639387</v>
      </c>
      <c r="J170" s="137">
        <v>64.961636828644501</v>
      </c>
      <c r="O170" s="170"/>
      <c r="P170" s="170"/>
      <c r="Q170" s="170"/>
      <c r="R170" s="170"/>
    </row>
    <row r="171" spans="1:18">
      <c r="A171" s="74">
        <v>8</v>
      </c>
      <c r="B171" s="74">
        <v>2</v>
      </c>
      <c r="C171" s="75">
        <v>4</v>
      </c>
      <c r="D171" s="65">
        <v>774032</v>
      </c>
      <c r="E171" s="26" t="s">
        <v>132</v>
      </c>
      <c r="F171" s="89">
        <v>363</v>
      </c>
      <c r="G171" s="136">
        <v>49.862258953168045</v>
      </c>
      <c r="H171" s="137">
        <v>49.311294765840216</v>
      </c>
      <c r="I171" s="189">
        <v>26.997245179063363</v>
      </c>
      <c r="J171" s="137">
        <v>58.677685950413228</v>
      </c>
      <c r="O171" s="170"/>
      <c r="P171" s="170"/>
      <c r="Q171" s="170"/>
      <c r="R171" s="170"/>
    </row>
    <row r="172" spans="1:18">
      <c r="A172" s="74">
        <v>8</v>
      </c>
      <c r="B172" s="74">
        <v>2</v>
      </c>
      <c r="C172" s="75">
        <v>4</v>
      </c>
      <c r="D172" s="65">
        <v>970040</v>
      </c>
      <c r="E172" s="26" t="s">
        <v>156</v>
      </c>
      <c r="F172" s="89">
        <v>217</v>
      </c>
      <c r="G172" s="136">
        <v>42.857142857142854</v>
      </c>
      <c r="H172" s="137">
        <v>32.258064516129032</v>
      </c>
      <c r="I172" s="189">
        <v>11.059907834101383</v>
      </c>
      <c r="J172" s="137">
        <v>65.437788018433181</v>
      </c>
      <c r="O172" s="170"/>
      <c r="P172" s="170"/>
      <c r="Q172" s="170"/>
      <c r="R172" s="170"/>
    </row>
    <row r="173" spans="1:18">
      <c r="A173" s="74">
        <v>8</v>
      </c>
      <c r="B173" s="74">
        <v>2</v>
      </c>
      <c r="C173" s="75">
        <v>4</v>
      </c>
      <c r="D173" s="65">
        <v>382068</v>
      </c>
      <c r="E173" s="26" t="s">
        <v>94</v>
      </c>
      <c r="F173" s="89">
        <v>134</v>
      </c>
      <c r="G173" s="136">
        <v>52.238805970149251</v>
      </c>
      <c r="H173" s="137">
        <v>50</v>
      </c>
      <c r="I173" s="189">
        <v>24.626865671641792</v>
      </c>
      <c r="J173" s="137">
        <v>51.492537313432841</v>
      </c>
      <c r="O173" s="170"/>
      <c r="P173" s="170"/>
      <c r="Q173" s="170"/>
      <c r="R173" s="170"/>
    </row>
    <row r="174" spans="1:18">
      <c r="A174" s="74">
        <v>8</v>
      </c>
      <c r="B174" s="74">
        <v>2</v>
      </c>
      <c r="C174" s="75">
        <v>4</v>
      </c>
      <c r="D174" s="65">
        <v>978036</v>
      </c>
      <c r="E174" s="26" t="s">
        <v>165</v>
      </c>
      <c r="F174" s="89">
        <v>119</v>
      </c>
      <c r="G174" s="136">
        <v>49.579831932773111</v>
      </c>
      <c r="H174" s="137">
        <v>43.69747899159664</v>
      </c>
      <c r="I174" s="189">
        <v>27.731092436974791</v>
      </c>
      <c r="J174" s="137">
        <v>70.588235294117652</v>
      </c>
      <c r="O174" s="170"/>
      <c r="P174" s="170"/>
      <c r="Q174" s="170"/>
      <c r="R174" s="170"/>
    </row>
    <row r="175" spans="1:18">
      <c r="A175" s="74">
        <v>8</v>
      </c>
      <c r="B175" s="74">
        <v>2</v>
      </c>
      <c r="C175" s="75">
        <v>4</v>
      </c>
      <c r="D175" s="65">
        <v>166032</v>
      </c>
      <c r="E175" s="26" t="s">
        <v>46</v>
      </c>
      <c r="F175" s="89">
        <v>247</v>
      </c>
      <c r="G175" s="136">
        <v>69.635627530364374</v>
      </c>
      <c r="H175" s="137">
        <v>27.530364372469634</v>
      </c>
      <c r="I175" s="189">
        <v>33.198380566801625</v>
      </c>
      <c r="J175" s="137">
        <v>29.554655870445345</v>
      </c>
      <c r="O175" s="170"/>
      <c r="P175" s="170"/>
      <c r="Q175" s="170"/>
      <c r="R175" s="170"/>
    </row>
    <row r="176" spans="1:18">
      <c r="A176" s="74">
        <v>8</v>
      </c>
      <c r="B176" s="74">
        <v>2</v>
      </c>
      <c r="C176" s="75">
        <v>4</v>
      </c>
      <c r="D176" s="65">
        <v>170048</v>
      </c>
      <c r="E176" s="26" t="s">
        <v>53</v>
      </c>
      <c r="F176" s="89">
        <v>193</v>
      </c>
      <c r="G176" s="136">
        <v>66.32124352331607</v>
      </c>
      <c r="H176" s="137">
        <v>20.725388601036268</v>
      </c>
      <c r="I176" s="189">
        <v>18.134715025906736</v>
      </c>
      <c r="J176" s="137">
        <v>16.580310880829018</v>
      </c>
      <c r="O176" s="170"/>
      <c r="P176" s="170"/>
      <c r="Q176" s="170"/>
      <c r="R176" s="170"/>
    </row>
    <row r="177" spans="1:18">
      <c r="A177" s="74">
        <v>8</v>
      </c>
      <c r="B177" s="74">
        <v>2</v>
      </c>
      <c r="C177" s="75">
        <v>4</v>
      </c>
      <c r="D177" s="65">
        <v>954036</v>
      </c>
      <c r="E177" s="26" t="s">
        <v>145</v>
      </c>
      <c r="F177" s="89">
        <v>321</v>
      </c>
      <c r="G177" s="136">
        <v>46.417445482866043</v>
      </c>
      <c r="H177" s="137">
        <v>45.171339563862929</v>
      </c>
      <c r="I177" s="189">
        <v>24.299065420560748</v>
      </c>
      <c r="J177" s="137">
        <v>72.274143302180676</v>
      </c>
      <c r="O177" s="170"/>
      <c r="P177" s="170"/>
      <c r="Q177" s="170"/>
      <c r="R177" s="170"/>
    </row>
    <row r="178" spans="1:18">
      <c r="A178" s="77"/>
      <c r="B178" s="77"/>
      <c r="C178" s="77"/>
      <c r="D178" s="69"/>
      <c r="E178" s="71" t="s">
        <v>215</v>
      </c>
      <c r="F178" s="90">
        <v>3949</v>
      </c>
      <c r="G178" s="168">
        <v>53.709799949354263</v>
      </c>
      <c r="H178" s="169">
        <v>38.313497087870346</v>
      </c>
      <c r="I178" s="169">
        <v>23.499620157001772</v>
      </c>
      <c r="J178" s="169">
        <v>56.672575335527988</v>
      </c>
    </row>
    <row r="179" spans="1:18">
      <c r="A179" s="74">
        <v>9</v>
      </c>
      <c r="B179" s="74">
        <v>3</v>
      </c>
      <c r="C179" s="75">
        <v>4</v>
      </c>
      <c r="D179" s="65">
        <v>958004</v>
      </c>
      <c r="E179" s="26" t="s">
        <v>146</v>
      </c>
      <c r="F179" s="89">
        <v>211</v>
      </c>
      <c r="G179" s="136">
        <v>52.132701421800952</v>
      </c>
      <c r="H179" s="137">
        <v>26.066350710900476</v>
      </c>
      <c r="I179" s="189">
        <v>13.270142180094787</v>
      </c>
      <c r="J179" s="137">
        <v>72.037914691943129</v>
      </c>
      <c r="O179" s="170"/>
      <c r="P179" s="170"/>
      <c r="Q179" s="170"/>
      <c r="R179" s="170"/>
    </row>
    <row r="180" spans="1:18">
      <c r="A180" s="74">
        <v>9</v>
      </c>
      <c r="B180" s="74">
        <v>3</v>
      </c>
      <c r="C180" s="75">
        <v>4</v>
      </c>
      <c r="D180" s="65">
        <v>378004</v>
      </c>
      <c r="E180" s="26" t="s">
        <v>79</v>
      </c>
      <c r="F180" s="89">
        <v>209</v>
      </c>
      <c r="G180" s="136">
        <v>56.459330143540662</v>
      </c>
      <c r="H180" s="137">
        <v>49.282296650717704</v>
      </c>
      <c r="I180" s="189">
        <v>27.27272727272727</v>
      </c>
      <c r="J180" s="137">
        <v>61.244019138755981</v>
      </c>
      <c r="O180" s="170"/>
      <c r="P180" s="170"/>
      <c r="Q180" s="170"/>
      <c r="R180" s="170"/>
    </row>
    <row r="181" spans="1:18">
      <c r="A181" s="74">
        <v>9</v>
      </c>
      <c r="B181" s="74">
        <v>3</v>
      </c>
      <c r="C181" s="75">
        <v>4</v>
      </c>
      <c r="D181" s="65">
        <v>554008</v>
      </c>
      <c r="E181" s="26" t="s">
        <v>99</v>
      </c>
      <c r="F181" s="89">
        <v>213</v>
      </c>
      <c r="G181" s="136">
        <v>37.089201877934272</v>
      </c>
      <c r="H181" s="137">
        <v>44.131455399061032</v>
      </c>
      <c r="I181" s="189">
        <v>23.943661971830984</v>
      </c>
      <c r="J181" s="137">
        <v>57.74647887323944</v>
      </c>
      <c r="O181" s="170"/>
      <c r="P181" s="170"/>
      <c r="Q181" s="170"/>
      <c r="R181" s="170"/>
    </row>
    <row r="182" spans="1:18">
      <c r="A182" s="74">
        <v>9</v>
      </c>
      <c r="B182" s="74">
        <v>3</v>
      </c>
      <c r="C182" s="75">
        <v>4</v>
      </c>
      <c r="D182" s="65">
        <v>170008</v>
      </c>
      <c r="E182" s="26" t="s">
        <v>48</v>
      </c>
      <c r="F182" s="89">
        <v>321</v>
      </c>
      <c r="G182" s="136">
        <v>56.386292834890959</v>
      </c>
      <c r="H182" s="137">
        <v>28.348909657320871</v>
      </c>
      <c r="I182" s="189">
        <v>33.333333333333329</v>
      </c>
      <c r="J182" s="137">
        <v>18.068535825545169</v>
      </c>
      <c r="O182" s="170"/>
      <c r="P182" s="170"/>
      <c r="Q182" s="170"/>
      <c r="R182" s="170"/>
    </row>
    <row r="183" spans="1:18">
      <c r="A183" s="74">
        <v>9</v>
      </c>
      <c r="B183" s="74">
        <v>3</v>
      </c>
      <c r="C183" s="75">
        <v>4</v>
      </c>
      <c r="D183" s="65">
        <v>162004</v>
      </c>
      <c r="E183" s="26" t="s">
        <v>40</v>
      </c>
      <c r="F183" s="89">
        <v>91</v>
      </c>
      <c r="G183" s="136">
        <v>48.35164835164835</v>
      </c>
      <c r="H183" s="137">
        <v>34.065934065934066</v>
      </c>
      <c r="I183" s="189">
        <v>20.87912087912088</v>
      </c>
      <c r="J183" s="137">
        <v>52.747252747252752</v>
      </c>
      <c r="O183" s="170"/>
      <c r="P183" s="170"/>
      <c r="Q183" s="170"/>
      <c r="R183" s="170"/>
    </row>
    <row r="184" spans="1:18">
      <c r="A184" s="74">
        <v>9</v>
      </c>
      <c r="B184" s="74">
        <v>3</v>
      </c>
      <c r="C184" s="75">
        <v>4</v>
      </c>
      <c r="D184" s="65">
        <v>362024</v>
      </c>
      <c r="E184" s="26" t="s">
        <v>66</v>
      </c>
      <c r="F184" s="89">
        <v>159</v>
      </c>
      <c r="G184" s="136">
        <v>54.716981132075468</v>
      </c>
      <c r="H184" s="137">
        <v>39.622641509433961</v>
      </c>
      <c r="I184" s="189">
        <v>26.415094339622641</v>
      </c>
      <c r="J184" s="137">
        <v>69.811320754716974</v>
      </c>
      <c r="O184" s="170"/>
      <c r="P184" s="170"/>
      <c r="Q184" s="170"/>
      <c r="R184" s="170"/>
    </row>
    <row r="185" spans="1:18">
      <c r="A185" s="74">
        <v>9</v>
      </c>
      <c r="B185" s="74">
        <v>3</v>
      </c>
      <c r="C185" s="75">
        <v>4</v>
      </c>
      <c r="D185" s="65">
        <v>162008</v>
      </c>
      <c r="E185" s="26" t="s">
        <v>41</v>
      </c>
      <c r="F185" s="89">
        <v>124</v>
      </c>
      <c r="G185" s="136">
        <v>59.677419354838712</v>
      </c>
      <c r="H185" s="137">
        <v>29.032258064516132</v>
      </c>
      <c r="I185" s="189">
        <v>20.967741935483872</v>
      </c>
      <c r="J185" s="137">
        <v>60.483870967741936</v>
      </c>
      <c r="O185" s="170"/>
      <c r="P185" s="170"/>
      <c r="Q185" s="170"/>
      <c r="R185" s="170"/>
    </row>
    <row r="186" spans="1:18">
      <c r="A186" s="74">
        <v>9</v>
      </c>
      <c r="B186" s="74">
        <v>3</v>
      </c>
      <c r="C186" s="75">
        <v>4</v>
      </c>
      <c r="D186" s="65">
        <v>754008</v>
      </c>
      <c r="E186" s="26" t="s">
        <v>121</v>
      </c>
      <c r="F186" s="89">
        <v>314</v>
      </c>
      <c r="G186" s="136">
        <v>45.859872611464972</v>
      </c>
      <c r="H186" s="137">
        <v>50</v>
      </c>
      <c r="I186" s="189">
        <v>27.388535031847134</v>
      </c>
      <c r="J186" s="137">
        <v>50.955414012738856</v>
      </c>
      <c r="O186" s="170"/>
      <c r="P186" s="170"/>
      <c r="Q186" s="170"/>
      <c r="R186" s="170"/>
    </row>
    <row r="187" spans="1:18">
      <c r="A187" s="74">
        <v>9</v>
      </c>
      <c r="B187" s="74">
        <v>3</v>
      </c>
      <c r="C187" s="75">
        <v>4</v>
      </c>
      <c r="D187" s="65">
        <v>954016</v>
      </c>
      <c r="E187" s="26" t="s">
        <v>140</v>
      </c>
      <c r="F187" s="89">
        <v>160</v>
      </c>
      <c r="G187" s="136">
        <v>59.375</v>
      </c>
      <c r="H187" s="137">
        <v>31.874999999999996</v>
      </c>
      <c r="I187" s="189">
        <v>21.25</v>
      </c>
      <c r="J187" s="137">
        <v>65.625</v>
      </c>
      <c r="O187" s="170"/>
      <c r="P187" s="170"/>
      <c r="Q187" s="170"/>
      <c r="R187" s="170"/>
    </row>
    <row r="188" spans="1:18">
      <c r="A188" s="74">
        <v>9</v>
      </c>
      <c r="B188" s="74">
        <v>3</v>
      </c>
      <c r="C188" s="75">
        <v>4</v>
      </c>
      <c r="D188" s="65">
        <v>158016</v>
      </c>
      <c r="E188" s="26" t="s">
        <v>33</v>
      </c>
      <c r="F188" s="89">
        <v>90</v>
      </c>
      <c r="G188" s="136">
        <v>47.777777777777779</v>
      </c>
      <c r="H188" s="137">
        <v>33.333333333333329</v>
      </c>
      <c r="I188" s="189">
        <v>15.555555555555555</v>
      </c>
      <c r="J188" s="137">
        <v>63.333333333333329</v>
      </c>
      <c r="O188" s="170"/>
      <c r="P188" s="170"/>
      <c r="Q188" s="170"/>
      <c r="R188" s="170"/>
    </row>
    <row r="189" spans="1:18">
      <c r="A189" s="74">
        <v>9</v>
      </c>
      <c r="B189" s="74">
        <v>3</v>
      </c>
      <c r="C189" s="75">
        <v>4</v>
      </c>
      <c r="D189" s="65">
        <v>362028</v>
      </c>
      <c r="E189" s="26" t="s">
        <v>67</v>
      </c>
      <c r="F189" s="89">
        <v>137</v>
      </c>
      <c r="G189" s="136">
        <v>51.094890510948908</v>
      </c>
      <c r="H189" s="137">
        <v>32.116788321167881</v>
      </c>
      <c r="I189" s="189">
        <v>11.678832116788321</v>
      </c>
      <c r="J189" s="137">
        <v>62.773722627737229</v>
      </c>
      <c r="O189" s="170"/>
      <c r="P189" s="170"/>
      <c r="Q189" s="170"/>
      <c r="R189" s="170"/>
    </row>
    <row r="190" spans="1:18">
      <c r="A190" s="74">
        <v>9</v>
      </c>
      <c r="B190" s="74">
        <v>3</v>
      </c>
      <c r="C190" s="75">
        <v>4</v>
      </c>
      <c r="D190" s="65">
        <v>974028</v>
      </c>
      <c r="E190" s="26" t="s">
        <v>157</v>
      </c>
      <c r="F190" s="89">
        <v>162</v>
      </c>
      <c r="G190" s="136">
        <v>41.975308641975303</v>
      </c>
      <c r="H190" s="137">
        <v>41.358024691358025</v>
      </c>
      <c r="I190" s="189">
        <v>15.432098765432098</v>
      </c>
      <c r="J190" s="137">
        <v>55.555555555555557</v>
      </c>
      <c r="O190" s="170"/>
      <c r="P190" s="170"/>
      <c r="Q190" s="170"/>
      <c r="R190" s="170"/>
    </row>
    <row r="191" spans="1:18">
      <c r="A191" s="74">
        <v>9</v>
      </c>
      <c r="B191" s="74">
        <v>3</v>
      </c>
      <c r="C191" s="75">
        <v>4</v>
      </c>
      <c r="D191" s="65">
        <v>962040</v>
      </c>
      <c r="E191" s="26" t="s">
        <v>153</v>
      </c>
      <c r="F191" s="89">
        <v>149</v>
      </c>
      <c r="G191" s="136">
        <v>51.677852348993291</v>
      </c>
      <c r="H191" s="137">
        <v>31.543624161073826</v>
      </c>
      <c r="I191" s="189">
        <v>20.134228187919462</v>
      </c>
      <c r="J191" s="137">
        <v>59.731543624161077</v>
      </c>
      <c r="O191" s="170"/>
      <c r="P191" s="170"/>
      <c r="Q191" s="170"/>
      <c r="R191" s="170"/>
    </row>
    <row r="192" spans="1:18">
      <c r="A192" s="74">
        <v>9</v>
      </c>
      <c r="B192" s="74">
        <v>3</v>
      </c>
      <c r="C192" s="75">
        <v>4</v>
      </c>
      <c r="D192" s="65">
        <v>158028</v>
      </c>
      <c r="E192" s="26" t="s">
        <v>37</v>
      </c>
      <c r="F192" s="89">
        <v>198</v>
      </c>
      <c r="G192" s="136">
        <v>39.393939393939391</v>
      </c>
      <c r="H192" s="137">
        <v>43.43434343434344</v>
      </c>
      <c r="I192" s="189">
        <v>23.232323232323232</v>
      </c>
      <c r="J192" s="137">
        <v>41.919191919191917</v>
      </c>
      <c r="O192" s="170"/>
      <c r="P192" s="170"/>
      <c r="Q192" s="170"/>
      <c r="R192" s="170"/>
    </row>
    <row r="193" spans="1:18">
      <c r="A193" s="74">
        <v>9</v>
      </c>
      <c r="B193" s="74">
        <v>3</v>
      </c>
      <c r="C193" s="75">
        <v>4</v>
      </c>
      <c r="D193" s="65">
        <v>566076</v>
      </c>
      <c r="E193" s="26" t="s">
        <v>117</v>
      </c>
      <c r="F193" s="89">
        <v>125</v>
      </c>
      <c r="G193" s="136">
        <v>44.800000000000004</v>
      </c>
      <c r="H193" s="137">
        <v>41.6</v>
      </c>
      <c r="I193" s="189">
        <v>15.2</v>
      </c>
      <c r="J193" s="137">
        <v>56.000000000000007</v>
      </c>
      <c r="O193" s="170"/>
      <c r="P193" s="170"/>
      <c r="Q193" s="170"/>
      <c r="R193" s="170"/>
    </row>
    <row r="194" spans="1:18">
      <c r="A194" s="74">
        <v>9</v>
      </c>
      <c r="B194" s="74">
        <v>3</v>
      </c>
      <c r="C194" s="75">
        <v>4</v>
      </c>
      <c r="D194" s="65">
        <v>382056</v>
      </c>
      <c r="E194" s="26" t="s">
        <v>92</v>
      </c>
      <c r="F194" s="89">
        <v>115</v>
      </c>
      <c r="G194" s="136">
        <v>47.826086956521742</v>
      </c>
      <c r="H194" s="137">
        <v>37.391304347826086</v>
      </c>
      <c r="I194" s="189">
        <v>17.391304347826086</v>
      </c>
      <c r="J194" s="137">
        <v>59.130434782608695</v>
      </c>
      <c r="O194" s="170"/>
      <c r="P194" s="170"/>
      <c r="Q194" s="170"/>
      <c r="R194" s="170"/>
    </row>
    <row r="195" spans="1:18">
      <c r="A195" s="74">
        <v>9</v>
      </c>
      <c r="B195" s="74">
        <v>3</v>
      </c>
      <c r="C195" s="75">
        <v>4</v>
      </c>
      <c r="D195" s="65">
        <v>158032</v>
      </c>
      <c r="E195" s="26" t="s">
        <v>38</v>
      </c>
      <c r="F195" s="89">
        <v>153</v>
      </c>
      <c r="G195" s="136">
        <v>49.673202614379086</v>
      </c>
      <c r="H195" s="137">
        <v>46.405228758169933</v>
      </c>
      <c r="I195" s="189">
        <v>27.450980392156865</v>
      </c>
      <c r="J195" s="137">
        <v>67.973856209150327</v>
      </c>
      <c r="O195" s="170"/>
      <c r="P195" s="170"/>
      <c r="Q195" s="170"/>
      <c r="R195" s="170"/>
    </row>
    <row r="196" spans="1:18">
      <c r="A196" s="77"/>
      <c r="B196" s="77"/>
      <c r="C196" s="77"/>
      <c r="D196" s="73"/>
      <c r="E196" s="71" t="s">
        <v>218</v>
      </c>
      <c r="F196" s="91">
        <v>2931</v>
      </c>
      <c r="G196" s="168">
        <v>49.641760491299898</v>
      </c>
      <c r="H196" s="169">
        <v>38.246332309791882</v>
      </c>
      <c r="I196" s="169">
        <v>22.586148072330261</v>
      </c>
      <c r="J196" s="169">
        <v>54.827703855339472</v>
      </c>
    </row>
    <row r="197" spans="1:18">
      <c r="A197" s="74">
        <v>10</v>
      </c>
      <c r="B197" s="74">
        <v>4</v>
      </c>
      <c r="C197" s="75">
        <v>4</v>
      </c>
      <c r="D197" s="65">
        <v>566028</v>
      </c>
      <c r="E197" s="26" t="s">
        <v>116</v>
      </c>
      <c r="F197" s="89">
        <v>122</v>
      </c>
      <c r="G197" s="136">
        <v>47.540983606557376</v>
      </c>
      <c r="H197" s="137">
        <v>29.508196721311474</v>
      </c>
      <c r="I197" s="189">
        <v>13.934426229508196</v>
      </c>
      <c r="J197" s="137">
        <v>59.016393442622949</v>
      </c>
      <c r="O197" s="170"/>
      <c r="P197" s="170"/>
      <c r="Q197" s="170"/>
      <c r="R197" s="170"/>
    </row>
    <row r="198" spans="1:18">
      <c r="A198" s="74">
        <v>10</v>
      </c>
      <c r="B198" s="74">
        <v>4</v>
      </c>
      <c r="C198" s="75">
        <v>4</v>
      </c>
      <c r="D198" s="65">
        <v>158020</v>
      </c>
      <c r="E198" s="26" t="s">
        <v>34</v>
      </c>
      <c r="F198" s="89">
        <v>104</v>
      </c>
      <c r="G198" s="136">
        <v>59.615384615384613</v>
      </c>
      <c r="H198" s="137">
        <v>45.192307692307693</v>
      </c>
      <c r="I198" s="189">
        <v>20.192307692307693</v>
      </c>
      <c r="J198" s="137">
        <v>50</v>
      </c>
      <c r="O198" s="170"/>
      <c r="P198" s="170"/>
      <c r="Q198" s="170"/>
      <c r="R198" s="170"/>
    </row>
    <row r="199" spans="1:18">
      <c r="A199" s="74">
        <v>10</v>
      </c>
      <c r="B199" s="74">
        <v>4</v>
      </c>
      <c r="C199" s="75">
        <v>4</v>
      </c>
      <c r="D199" s="65">
        <v>162022</v>
      </c>
      <c r="E199" s="26" t="s">
        <v>43</v>
      </c>
      <c r="F199" s="89">
        <v>86</v>
      </c>
      <c r="G199" s="136">
        <v>50</v>
      </c>
      <c r="H199" s="137">
        <v>54.651162790697668</v>
      </c>
      <c r="I199" s="189">
        <v>24.418604651162788</v>
      </c>
      <c r="J199" s="137">
        <v>29.069767441860467</v>
      </c>
      <c r="O199" s="170"/>
      <c r="P199" s="170"/>
      <c r="Q199" s="170"/>
      <c r="R199" s="170"/>
    </row>
    <row r="200" spans="1:18">
      <c r="A200" s="74">
        <v>10</v>
      </c>
      <c r="B200" s="74">
        <v>4</v>
      </c>
      <c r="C200" s="75">
        <v>4</v>
      </c>
      <c r="D200" s="65">
        <v>362036</v>
      </c>
      <c r="E200" s="26" t="s">
        <v>69</v>
      </c>
      <c r="F200" s="89">
        <v>105</v>
      </c>
      <c r="G200" s="136">
        <v>41.904761904761905</v>
      </c>
      <c r="H200" s="137">
        <v>35.238095238095241</v>
      </c>
      <c r="I200" s="189">
        <v>18.095238095238095</v>
      </c>
      <c r="J200" s="137">
        <v>47.619047619047613</v>
      </c>
      <c r="O200" s="170"/>
      <c r="P200" s="170"/>
      <c r="Q200" s="170"/>
      <c r="R200" s="170"/>
    </row>
    <row r="201" spans="1:18">
      <c r="A201" s="74">
        <v>10</v>
      </c>
      <c r="B201" s="74">
        <v>4</v>
      </c>
      <c r="C201" s="75">
        <v>4</v>
      </c>
      <c r="D201" s="65">
        <v>166036</v>
      </c>
      <c r="E201" s="26" t="s">
        <v>47</v>
      </c>
      <c r="F201" s="89">
        <v>89</v>
      </c>
      <c r="G201" s="136">
        <v>66.292134831460672</v>
      </c>
      <c r="H201" s="137">
        <v>20.224719101123593</v>
      </c>
      <c r="I201" s="189">
        <v>30.337078651685395</v>
      </c>
      <c r="J201" s="137">
        <v>24.719101123595504</v>
      </c>
      <c r="O201" s="170"/>
      <c r="P201" s="170"/>
      <c r="Q201" s="170"/>
      <c r="R201" s="170"/>
    </row>
    <row r="202" spans="1:18">
      <c r="A202" s="77"/>
      <c r="B202" s="77"/>
      <c r="C202" s="77"/>
      <c r="D202" s="73"/>
      <c r="E202" s="71" t="s">
        <v>288</v>
      </c>
      <c r="F202" s="91">
        <v>506</v>
      </c>
      <c r="G202" s="168">
        <v>52.569169960474305</v>
      </c>
      <c r="H202" s="169">
        <v>36.56126482213439</v>
      </c>
      <c r="I202" s="169">
        <v>20.750988142292488</v>
      </c>
      <c r="J202" s="169">
        <v>43.675889328063242</v>
      </c>
    </row>
    <row r="203" spans="1:18">
      <c r="A203" s="32"/>
      <c r="B203"/>
      <c r="C203"/>
      <c r="D203"/>
      <c r="E203" s="36" t="s">
        <v>179</v>
      </c>
      <c r="F203" s="36">
        <v>46032</v>
      </c>
      <c r="G203" s="163">
        <v>50.136861313868607</v>
      </c>
      <c r="H203" s="164">
        <v>38.392857142857146</v>
      </c>
      <c r="I203" s="163">
        <v>23.32290580465763</v>
      </c>
      <c r="J203" s="163">
        <v>57.629475147723319</v>
      </c>
    </row>
    <row r="204" spans="1:18">
      <c r="A204" s="32"/>
      <c r="B204"/>
      <c r="C204"/>
      <c r="D204"/>
      <c r="E204" s="36" t="s">
        <v>200</v>
      </c>
      <c r="F204" s="36">
        <v>26078</v>
      </c>
      <c r="G204" s="163">
        <v>51.085205920699437</v>
      </c>
      <c r="H204" s="165">
        <v>38.166270419510703</v>
      </c>
      <c r="I204" s="163">
        <v>25.30102001687246</v>
      </c>
      <c r="J204" s="163">
        <v>55.886187591072932</v>
      </c>
    </row>
    <row r="205" spans="1:18">
      <c r="A205" s="32"/>
      <c r="B205"/>
      <c r="C205"/>
      <c r="D205"/>
      <c r="E205" s="36" t="s">
        <v>201</v>
      </c>
      <c r="F205" s="36">
        <v>19954</v>
      </c>
      <c r="G205" s="163">
        <v>48.897464167585447</v>
      </c>
      <c r="H205" s="165">
        <v>38.688984664728878</v>
      </c>
      <c r="I205" s="163">
        <v>20.737696702415555</v>
      </c>
      <c r="J205" s="163">
        <v>59.907787912198053</v>
      </c>
    </row>
    <row r="206" spans="1:18">
      <c r="A206" s="186" t="s">
        <v>379</v>
      </c>
      <c r="B206" s="188"/>
      <c r="C206"/>
      <c r="D206"/>
      <c r="E206" s="8"/>
      <c r="F206" s="36"/>
      <c r="G206" s="171"/>
      <c r="H206" s="171"/>
      <c r="I206" s="171"/>
      <c r="J206" s="171"/>
    </row>
    <row r="207" spans="1:18">
      <c r="A207" s="20" t="s">
        <v>366</v>
      </c>
    </row>
    <row r="209" spans="6:6">
      <c r="F209" s="10"/>
    </row>
  </sheetData>
  <sortState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O213"/>
  <sheetViews>
    <sheetView zoomScale="73" zoomScaleNormal="80" workbookViewId="0">
      <pane ySplit="5" topLeftCell="A30" activePane="bottomLeft" state="frozen"/>
      <selection activeCell="L42" sqref="L42"/>
      <selection pane="bottomLeft"/>
    </sheetView>
  </sheetViews>
  <sheetFormatPr baseColWidth="10" defaultColWidth="11.42578125" defaultRowHeight="12.75"/>
  <cols>
    <col min="1" max="3" width="11.42578125" style="1"/>
    <col min="4" max="4" width="10.7109375" style="2" bestFit="1" customWidth="1"/>
    <col min="5" max="5" width="40.7109375" style="1" customWidth="1"/>
  </cols>
  <sheetData>
    <row r="1" spans="1:15" ht="18.75">
      <c r="A1" s="21" t="s">
        <v>384</v>
      </c>
      <c r="D1" s="3"/>
    </row>
    <row r="2" spans="1:15" ht="12.75" customHeight="1">
      <c r="A2" s="3"/>
      <c r="D2" s="3"/>
    </row>
    <row r="3" spans="1:15" ht="54.75" customHeight="1">
      <c r="A3" s="315" t="s">
        <v>290</v>
      </c>
      <c r="B3" s="315" t="s">
        <v>302</v>
      </c>
      <c r="C3" s="315" t="s">
        <v>287</v>
      </c>
      <c r="D3" s="293" t="s">
        <v>246</v>
      </c>
      <c r="E3" s="343" t="s">
        <v>0</v>
      </c>
      <c r="F3" s="354" t="s">
        <v>194</v>
      </c>
      <c r="G3" s="356"/>
      <c r="H3" s="354" t="s">
        <v>207</v>
      </c>
      <c r="I3" s="355"/>
      <c r="J3" s="322" t="s">
        <v>364</v>
      </c>
      <c r="K3" s="315"/>
      <c r="L3" s="7"/>
    </row>
    <row r="4" spans="1:15" ht="12.75" customHeight="1">
      <c r="A4" s="324"/>
      <c r="B4" s="324"/>
      <c r="C4" s="324"/>
      <c r="D4" s="341"/>
      <c r="E4" s="341"/>
      <c r="F4" s="315" t="s">
        <v>217</v>
      </c>
      <c r="G4" s="293" t="s">
        <v>247</v>
      </c>
      <c r="H4" s="315" t="s">
        <v>217</v>
      </c>
      <c r="I4" s="350" t="s">
        <v>247</v>
      </c>
      <c r="J4" s="352" t="s">
        <v>217</v>
      </c>
      <c r="K4" s="315" t="s">
        <v>291</v>
      </c>
    </row>
    <row r="5" spans="1:15" ht="72" customHeight="1">
      <c r="A5" s="324"/>
      <c r="B5" s="324"/>
      <c r="C5" s="324"/>
      <c r="D5" s="342"/>
      <c r="E5" s="342"/>
      <c r="F5" s="324"/>
      <c r="G5" s="295"/>
      <c r="H5" s="324"/>
      <c r="I5" s="351"/>
      <c r="J5" s="353"/>
      <c r="K5" s="324"/>
    </row>
    <row r="6" spans="1:15">
      <c r="A6" s="74">
        <v>1</v>
      </c>
      <c r="B6" s="74">
        <v>1</v>
      </c>
      <c r="C6" s="75">
        <v>1</v>
      </c>
      <c r="D6" s="65">
        <v>5911000</v>
      </c>
      <c r="E6" s="26" t="s">
        <v>133</v>
      </c>
      <c r="F6" s="95">
        <v>88</v>
      </c>
      <c r="G6" s="179">
        <v>61.761363636363647</v>
      </c>
      <c r="H6" s="96">
        <v>287</v>
      </c>
      <c r="I6" s="179">
        <v>28.912891986062718</v>
      </c>
      <c r="J6" s="97">
        <v>839</v>
      </c>
      <c r="K6" s="182">
        <v>4.405244338498215</v>
      </c>
      <c r="L6" s="30"/>
    </row>
    <row r="7" spans="1:15">
      <c r="A7" s="74">
        <v>1</v>
      </c>
      <c r="B7" s="74">
        <v>1</v>
      </c>
      <c r="C7" s="75">
        <v>1</v>
      </c>
      <c r="D7" s="65">
        <v>5913000</v>
      </c>
      <c r="E7" s="26" t="s">
        <v>134</v>
      </c>
      <c r="F7" s="95">
        <v>147</v>
      </c>
      <c r="G7" s="179">
        <v>60.952380952380935</v>
      </c>
      <c r="H7" s="96">
        <v>532</v>
      </c>
      <c r="I7" s="179">
        <v>21.003759398496232</v>
      </c>
      <c r="J7" s="97">
        <v>1051</v>
      </c>
      <c r="K7" s="182">
        <v>5.7897240723120849</v>
      </c>
      <c r="L7" s="30"/>
    </row>
    <row r="8" spans="1:15">
      <c r="A8" s="74">
        <v>1</v>
      </c>
      <c r="B8" s="74">
        <v>1</v>
      </c>
      <c r="C8" s="75">
        <v>1</v>
      </c>
      <c r="D8" s="65">
        <v>5112000</v>
      </c>
      <c r="E8" s="26" t="s">
        <v>16</v>
      </c>
      <c r="F8" s="95">
        <v>181</v>
      </c>
      <c r="G8" s="179">
        <v>27.751381215469621</v>
      </c>
      <c r="H8" s="96">
        <v>699</v>
      </c>
      <c r="I8" s="179">
        <v>14.031473533619463</v>
      </c>
      <c r="J8" s="97">
        <v>1993</v>
      </c>
      <c r="K8" s="182">
        <v>6.1505268439538243</v>
      </c>
      <c r="L8" s="30"/>
    </row>
    <row r="9" spans="1:15">
      <c r="A9" s="74">
        <v>1</v>
      </c>
      <c r="B9" s="74">
        <v>1</v>
      </c>
      <c r="C9" s="75">
        <v>1</v>
      </c>
      <c r="D9" s="65">
        <v>5113000</v>
      </c>
      <c r="E9" s="26" t="s">
        <v>17</v>
      </c>
      <c r="F9" s="95">
        <v>172</v>
      </c>
      <c r="G9" s="179">
        <v>55.883720930232549</v>
      </c>
      <c r="H9" s="96">
        <v>426</v>
      </c>
      <c r="I9" s="179">
        <v>21.246478873239447</v>
      </c>
      <c r="J9" s="97">
        <v>1757</v>
      </c>
      <c r="K9" s="182">
        <v>4.2601024473534492</v>
      </c>
      <c r="L9" s="30"/>
    </row>
    <row r="10" spans="1:15">
      <c r="A10" s="74">
        <v>1</v>
      </c>
      <c r="B10" s="74">
        <v>1</v>
      </c>
      <c r="C10" s="75">
        <v>1</v>
      </c>
      <c r="D10" s="65">
        <v>5513000</v>
      </c>
      <c r="E10" s="26" t="s">
        <v>96</v>
      </c>
      <c r="F10" s="95">
        <v>44</v>
      </c>
      <c r="G10" s="179">
        <v>70.43181818181823</v>
      </c>
      <c r="H10" s="96">
        <v>67</v>
      </c>
      <c r="I10" s="179">
        <v>22.776119402985081</v>
      </c>
      <c r="J10" s="97">
        <v>242</v>
      </c>
      <c r="K10" s="182">
        <v>4.8057851239669418</v>
      </c>
      <c r="L10" s="30"/>
    </row>
    <row r="11" spans="1:15">
      <c r="A11" s="74">
        <v>1</v>
      </c>
      <c r="B11" s="74">
        <v>1</v>
      </c>
      <c r="C11" s="75">
        <v>1</v>
      </c>
      <c r="D11" s="65">
        <v>5914000</v>
      </c>
      <c r="E11" s="26" t="s">
        <v>135</v>
      </c>
      <c r="F11" s="95">
        <v>59</v>
      </c>
      <c r="G11" s="179">
        <v>41.13559322033899</v>
      </c>
      <c r="H11" s="96">
        <v>192</v>
      </c>
      <c r="I11" s="179">
        <v>18.020833333333314</v>
      </c>
      <c r="J11" s="97">
        <v>322</v>
      </c>
      <c r="K11" s="182">
        <v>6.3944099378882004</v>
      </c>
      <c r="L11" s="30"/>
    </row>
    <row r="12" spans="1:15">
      <c r="A12" s="74">
        <v>1</v>
      </c>
      <c r="B12" s="74">
        <v>1</v>
      </c>
      <c r="C12" s="75">
        <v>1</v>
      </c>
      <c r="D12" s="65">
        <v>5915000</v>
      </c>
      <c r="E12" s="26" t="s">
        <v>136</v>
      </c>
      <c r="F12" s="95">
        <v>87</v>
      </c>
      <c r="G12" s="179">
        <v>58.632183908045974</v>
      </c>
      <c r="H12" s="96">
        <v>142</v>
      </c>
      <c r="I12" s="179">
        <v>20.246478873239425</v>
      </c>
      <c r="J12" s="97">
        <v>685</v>
      </c>
      <c r="K12" s="182">
        <v>5.8277372262773781</v>
      </c>
      <c r="L12" s="30"/>
    </row>
    <row r="13" spans="1:15">
      <c r="A13" s="74">
        <v>1</v>
      </c>
      <c r="B13" s="74">
        <v>1</v>
      </c>
      <c r="C13" s="75">
        <v>1</v>
      </c>
      <c r="D13" s="65">
        <v>5916000</v>
      </c>
      <c r="E13" s="26" t="s">
        <v>137</v>
      </c>
      <c r="F13" s="95">
        <v>47</v>
      </c>
      <c r="G13" s="179">
        <v>60.212765957446805</v>
      </c>
      <c r="H13" s="96">
        <v>121</v>
      </c>
      <c r="I13" s="179">
        <v>12.752066115702474</v>
      </c>
      <c r="J13" s="97">
        <v>310</v>
      </c>
      <c r="K13" s="182">
        <v>4.5806451612903238</v>
      </c>
      <c r="L13" s="30"/>
    </row>
    <row r="14" spans="1:15" ht="18">
      <c r="A14" s="74">
        <v>1</v>
      </c>
      <c r="B14" s="74">
        <v>1</v>
      </c>
      <c r="C14" s="75">
        <v>1</v>
      </c>
      <c r="D14" s="65">
        <v>5114000</v>
      </c>
      <c r="E14" s="26" t="s">
        <v>18</v>
      </c>
      <c r="F14" s="197">
        <v>126</v>
      </c>
      <c r="G14" s="198">
        <v>37.285714285714285</v>
      </c>
      <c r="H14" s="199">
        <v>293</v>
      </c>
      <c r="I14" s="198">
        <v>7.0853242320819128</v>
      </c>
      <c r="J14" s="200">
        <v>643</v>
      </c>
      <c r="K14" s="201">
        <v>5.1539657853810246</v>
      </c>
      <c r="L14" s="30"/>
      <c r="N14" s="98"/>
      <c r="O14" s="267"/>
    </row>
    <row r="15" spans="1:15">
      <c r="A15" s="74">
        <v>1</v>
      </c>
      <c r="B15" s="74">
        <v>1</v>
      </c>
      <c r="C15" s="75">
        <v>1</v>
      </c>
      <c r="D15" s="65">
        <v>5116000</v>
      </c>
      <c r="E15" s="26" t="s">
        <v>19</v>
      </c>
      <c r="F15" s="95">
        <v>124</v>
      </c>
      <c r="G15" s="179">
        <v>35.47580645161289</v>
      </c>
      <c r="H15" s="96">
        <v>357</v>
      </c>
      <c r="I15" s="179">
        <v>17.557422969187666</v>
      </c>
      <c r="J15" s="97">
        <v>585</v>
      </c>
      <c r="K15" s="182">
        <v>7.8512820512820589</v>
      </c>
      <c r="L15" s="30"/>
    </row>
    <row r="16" spans="1:15">
      <c r="A16" s="74">
        <v>1</v>
      </c>
      <c r="B16" s="74">
        <v>1</v>
      </c>
      <c r="C16" s="75">
        <v>1</v>
      </c>
      <c r="D16" s="65">
        <v>5117000</v>
      </c>
      <c r="E16" s="26" t="s">
        <v>20</v>
      </c>
      <c r="F16" s="95">
        <v>32</v>
      </c>
      <c r="G16" s="179">
        <v>50.90625</v>
      </c>
      <c r="H16" s="96">
        <v>137</v>
      </c>
      <c r="I16" s="179">
        <v>18.751824817518251</v>
      </c>
      <c r="J16" s="97">
        <v>385</v>
      </c>
      <c r="K16" s="182">
        <v>5.3636363636363651</v>
      </c>
      <c r="L16" s="30"/>
    </row>
    <row r="17" spans="1:12">
      <c r="A17" s="74">
        <v>1</v>
      </c>
      <c r="B17" s="74">
        <v>1</v>
      </c>
      <c r="C17" s="75">
        <v>1</v>
      </c>
      <c r="D17" s="65">
        <v>5119000</v>
      </c>
      <c r="E17" s="26" t="s">
        <v>21</v>
      </c>
      <c r="F17" s="95">
        <v>113</v>
      </c>
      <c r="G17" s="179">
        <v>25.132743362831864</v>
      </c>
      <c r="H17" s="96">
        <v>226</v>
      </c>
      <c r="I17" s="179">
        <v>14.194690265486724</v>
      </c>
      <c r="J17" s="97">
        <v>1189</v>
      </c>
      <c r="K17" s="182">
        <v>4.8301093355761173</v>
      </c>
      <c r="L17" s="30"/>
    </row>
    <row r="18" spans="1:12">
      <c r="A18" s="74">
        <v>1</v>
      </c>
      <c r="B18" s="74">
        <v>1</v>
      </c>
      <c r="C18" s="75">
        <v>1</v>
      </c>
      <c r="D18" s="65">
        <v>5124000</v>
      </c>
      <c r="E18" s="26" t="s">
        <v>24</v>
      </c>
      <c r="F18" s="95">
        <v>45</v>
      </c>
      <c r="G18" s="179">
        <v>44.844444444444449</v>
      </c>
      <c r="H18" s="96">
        <v>355</v>
      </c>
      <c r="I18" s="179">
        <v>18.71549295774647</v>
      </c>
      <c r="J18" s="97">
        <v>622</v>
      </c>
      <c r="K18" s="182">
        <v>4.4405144694533734</v>
      </c>
      <c r="L18" s="30"/>
    </row>
    <row r="19" spans="1:12">
      <c r="A19" s="77"/>
      <c r="B19" s="77"/>
      <c r="C19" s="77"/>
      <c r="D19" s="69"/>
      <c r="E19" s="59" t="s">
        <v>209</v>
      </c>
      <c r="F19" s="173">
        <v>1265</v>
      </c>
      <c r="G19" s="180"/>
      <c r="H19" s="173">
        <v>3834</v>
      </c>
      <c r="I19" s="180"/>
      <c r="J19" s="174">
        <v>10623</v>
      </c>
      <c r="K19" s="180"/>
      <c r="L19" s="30"/>
    </row>
    <row r="20" spans="1:12">
      <c r="A20" s="74">
        <v>2</v>
      </c>
      <c r="B20" s="74">
        <v>2</v>
      </c>
      <c r="C20" s="75">
        <v>1</v>
      </c>
      <c r="D20" s="65">
        <v>5334002</v>
      </c>
      <c r="E20" s="26" t="s">
        <v>249</v>
      </c>
      <c r="F20" s="95">
        <v>78</v>
      </c>
      <c r="G20" s="179">
        <v>47.243589743589773</v>
      </c>
      <c r="H20" s="96">
        <v>340</v>
      </c>
      <c r="I20" s="179">
        <v>11.467647058823534</v>
      </c>
      <c r="J20" s="97">
        <v>646</v>
      </c>
      <c r="K20" s="182">
        <v>5.5773993808049571</v>
      </c>
      <c r="L20" s="30"/>
    </row>
    <row r="21" spans="1:12">
      <c r="A21" s="74">
        <v>2</v>
      </c>
      <c r="B21" s="74">
        <v>2</v>
      </c>
      <c r="C21" s="75">
        <v>1</v>
      </c>
      <c r="D21" s="65">
        <v>5711000</v>
      </c>
      <c r="E21" s="26" t="s">
        <v>368</v>
      </c>
      <c r="F21" s="95">
        <v>98</v>
      </c>
      <c r="G21" s="179">
        <v>46.469387755102069</v>
      </c>
      <c r="H21" s="96">
        <v>290</v>
      </c>
      <c r="I21" s="179">
        <v>18.651724137931044</v>
      </c>
      <c r="J21" s="97">
        <v>725</v>
      </c>
      <c r="K21" s="182">
        <v>3.9241379310344828</v>
      </c>
      <c r="L21" s="30"/>
    </row>
    <row r="22" spans="1:12">
      <c r="A22" s="74">
        <v>2</v>
      </c>
      <c r="B22" s="74">
        <v>2</v>
      </c>
      <c r="C22" s="75">
        <v>1</v>
      </c>
      <c r="D22" s="65">
        <v>5314000</v>
      </c>
      <c r="E22" s="26" t="s">
        <v>54</v>
      </c>
      <c r="F22" s="95">
        <v>55</v>
      </c>
      <c r="G22" s="179">
        <v>65.472727272727269</v>
      </c>
      <c r="H22" s="96">
        <v>184</v>
      </c>
      <c r="I22" s="179">
        <v>28.994565217391319</v>
      </c>
      <c r="J22" s="97">
        <v>545</v>
      </c>
      <c r="K22" s="182">
        <v>5.1082568807339426</v>
      </c>
      <c r="L22" s="30"/>
    </row>
    <row r="23" spans="1:12">
      <c r="A23" s="74">
        <v>2</v>
      </c>
      <c r="B23" s="74">
        <v>2</v>
      </c>
      <c r="C23" s="75">
        <v>1</v>
      </c>
      <c r="D23" s="65">
        <v>5512000</v>
      </c>
      <c r="E23" s="26" t="s">
        <v>95</v>
      </c>
      <c r="F23" s="95">
        <v>35</v>
      </c>
      <c r="G23" s="179">
        <v>38.057142857142864</v>
      </c>
      <c r="H23" s="96">
        <v>86</v>
      </c>
      <c r="I23" s="179">
        <v>11.686046511627911</v>
      </c>
      <c r="J23" s="97">
        <v>238</v>
      </c>
      <c r="K23" s="182">
        <v>4.3067226890756301</v>
      </c>
      <c r="L23" s="30"/>
    </row>
    <row r="24" spans="1:12">
      <c r="A24" s="74">
        <v>2</v>
      </c>
      <c r="B24" s="74">
        <v>2</v>
      </c>
      <c r="C24" s="75">
        <v>1</v>
      </c>
      <c r="D24" s="65">
        <v>5111000</v>
      </c>
      <c r="E24" s="26" t="s">
        <v>15</v>
      </c>
      <c r="F24" s="95">
        <v>75</v>
      </c>
      <c r="G24" s="179">
        <v>56.466666666666669</v>
      </c>
      <c r="H24" s="96">
        <v>365</v>
      </c>
      <c r="I24" s="179">
        <v>28.750684931506854</v>
      </c>
      <c r="J24" s="97">
        <v>1006</v>
      </c>
      <c r="K24" s="182">
        <v>6.315109343936383</v>
      </c>
      <c r="L24" s="30"/>
    </row>
    <row r="25" spans="1:12">
      <c r="A25" s="74">
        <v>2</v>
      </c>
      <c r="B25" s="74">
        <v>2</v>
      </c>
      <c r="C25" s="75">
        <v>1</v>
      </c>
      <c r="D25" s="65">
        <v>5315000</v>
      </c>
      <c r="E25" s="26" t="s">
        <v>55</v>
      </c>
      <c r="F25" s="95">
        <v>86</v>
      </c>
      <c r="G25" s="179">
        <v>59.104651162790702</v>
      </c>
      <c r="H25" s="96">
        <v>407</v>
      </c>
      <c r="I25" s="179">
        <v>25.732186732186729</v>
      </c>
      <c r="J25" s="97">
        <v>2058</v>
      </c>
      <c r="K25" s="182">
        <v>6.4815354713313873</v>
      </c>
      <c r="L25" s="30"/>
    </row>
    <row r="26" spans="1:12">
      <c r="A26" s="74">
        <v>2</v>
      </c>
      <c r="B26" s="74">
        <v>2</v>
      </c>
      <c r="C26" s="75">
        <v>1</v>
      </c>
      <c r="D26" s="65">
        <v>5316000</v>
      </c>
      <c r="E26" s="26" t="s">
        <v>56</v>
      </c>
      <c r="F26" s="95">
        <v>23</v>
      </c>
      <c r="G26" s="179">
        <v>27.695652173913036</v>
      </c>
      <c r="H26" s="96">
        <v>81</v>
      </c>
      <c r="I26" s="179">
        <v>20.419753086419753</v>
      </c>
      <c r="J26" s="97">
        <v>451</v>
      </c>
      <c r="K26" s="182">
        <v>9.8758314855875842</v>
      </c>
      <c r="L26" s="30"/>
    </row>
    <row r="27" spans="1:12">
      <c r="A27" s="74">
        <v>2</v>
      </c>
      <c r="B27" s="74">
        <v>3</v>
      </c>
      <c r="C27" s="75">
        <v>1</v>
      </c>
      <c r="D27" s="65">
        <v>5515000</v>
      </c>
      <c r="E27" s="26" t="s">
        <v>97</v>
      </c>
      <c r="F27" s="95">
        <v>74</v>
      </c>
      <c r="G27" s="179">
        <v>41.986486486486491</v>
      </c>
      <c r="H27" s="96">
        <v>179</v>
      </c>
      <c r="I27" s="179">
        <v>15.357541899441353</v>
      </c>
      <c r="J27" s="97">
        <v>414</v>
      </c>
      <c r="K27" s="182">
        <v>4.3333333333333357</v>
      </c>
      <c r="L27" s="30"/>
    </row>
    <row r="28" spans="1:12">
      <c r="A28" s="74">
        <v>2</v>
      </c>
      <c r="B28" s="74">
        <v>2</v>
      </c>
      <c r="C28" s="75">
        <v>1</v>
      </c>
      <c r="D28" s="65">
        <v>5120000</v>
      </c>
      <c r="E28" s="26" t="s">
        <v>22</v>
      </c>
      <c r="F28" s="95">
        <v>20</v>
      </c>
      <c r="G28" s="179">
        <v>23.949999999999992</v>
      </c>
      <c r="H28" s="96">
        <v>73</v>
      </c>
      <c r="I28" s="179">
        <v>31.753424657534243</v>
      </c>
      <c r="J28" s="97">
        <v>342</v>
      </c>
      <c r="K28" s="182">
        <v>2.5438596491228069</v>
      </c>
      <c r="L28" s="30"/>
    </row>
    <row r="29" spans="1:12">
      <c r="A29" s="74">
        <v>2</v>
      </c>
      <c r="B29" s="74">
        <v>2</v>
      </c>
      <c r="C29" s="75">
        <v>1</v>
      </c>
      <c r="D29" s="65">
        <v>5122000</v>
      </c>
      <c r="E29" s="26" t="s">
        <v>23</v>
      </c>
      <c r="F29" s="95">
        <v>94</v>
      </c>
      <c r="G29" s="179">
        <v>35.595744680851055</v>
      </c>
      <c r="H29" s="96">
        <v>190</v>
      </c>
      <c r="I29" s="179">
        <v>11.615789473684218</v>
      </c>
      <c r="J29" s="97">
        <v>380</v>
      </c>
      <c r="K29" s="182">
        <v>4.349999999999997</v>
      </c>
      <c r="L29" s="30"/>
    </row>
    <row r="30" spans="1:12">
      <c r="A30" s="104"/>
      <c r="B30" s="104"/>
      <c r="C30" s="105"/>
      <c r="D30" s="106"/>
      <c r="E30" s="59" t="s">
        <v>216</v>
      </c>
      <c r="F30" s="173">
        <v>638</v>
      </c>
      <c r="G30" s="180"/>
      <c r="H30" s="173">
        <v>2195</v>
      </c>
      <c r="I30" s="180"/>
      <c r="J30" s="174">
        <v>6805</v>
      </c>
      <c r="K30" s="180"/>
      <c r="L30" s="30"/>
    </row>
    <row r="31" spans="1:12">
      <c r="A31" s="74">
        <v>3</v>
      </c>
      <c r="B31" s="74">
        <v>4</v>
      </c>
      <c r="C31" s="75">
        <v>2</v>
      </c>
      <c r="D31" s="65">
        <v>5334000</v>
      </c>
      <c r="E31" s="70" t="s">
        <v>257</v>
      </c>
      <c r="F31" s="92">
        <v>36</v>
      </c>
      <c r="G31" s="179">
        <v>60.388888888888893</v>
      </c>
      <c r="H31" s="93">
        <v>31</v>
      </c>
      <c r="I31" s="179">
        <v>28.387096774193552</v>
      </c>
      <c r="J31" s="94">
        <v>186</v>
      </c>
      <c r="K31" s="182">
        <v>4.6774193548387082</v>
      </c>
      <c r="L31" s="30"/>
    </row>
    <row r="32" spans="1:12">
      <c r="A32" s="74">
        <v>3</v>
      </c>
      <c r="B32" s="74">
        <v>4</v>
      </c>
      <c r="C32" s="75">
        <v>2</v>
      </c>
      <c r="D32" s="65">
        <v>5554000</v>
      </c>
      <c r="E32" s="26" t="s">
        <v>264</v>
      </c>
      <c r="F32" s="92">
        <v>48</v>
      </c>
      <c r="G32" s="179">
        <v>46.020833333333329</v>
      </c>
      <c r="H32" s="93">
        <v>98</v>
      </c>
      <c r="I32" s="179">
        <v>15.561224489795917</v>
      </c>
      <c r="J32" s="94">
        <v>280</v>
      </c>
      <c r="K32" s="182">
        <v>5.325000000000002</v>
      </c>
      <c r="L32" s="30"/>
    </row>
    <row r="33" spans="1:12">
      <c r="A33" s="74">
        <v>3</v>
      </c>
      <c r="B33" s="74">
        <v>4</v>
      </c>
      <c r="C33" s="75">
        <v>2</v>
      </c>
      <c r="D33" s="65">
        <v>5558000</v>
      </c>
      <c r="E33" s="26" t="s">
        <v>265</v>
      </c>
      <c r="F33" s="92">
        <v>31</v>
      </c>
      <c r="G33" s="179">
        <v>81.806451612903246</v>
      </c>
      <c r="H33" s="93">
        <v>53</v>
      </c>
      <c r="I33" s="179">
        <v>26.056603773584893</v>
      </c>
      <c r="J33" s="94">
        <v>166</v>
      </c>
      <c r="K33" s="182">
        <v>3.0662650602409625</v>
      </c>
      <c r="L33" s="30"/>
    </row>
    <row r="34" spans="1:12">
      <c r="A34" s="74">
        <v>3</v>
      </c>
      <c r="B34" s="74">
        <v>4</v>
      </c>
      <c r="C34" s="75">
        <v>2</v>
      </c>
      <c r="D34" s="65">
        <v>5358000</v>
      </c>
      <c r="E34" s="26" t="s">
        <v>258</v>
      </c>
      <c r="F34" s="92">
        <v>50</v>
      </c>
      <c r="G34" s="179">
        <v>48.520000000000017</v>
      </c>
      <c r="H34" s="93">
        <v>113</v>
      </c>
      <c r="I34" s="179">
        <v>16.725663716814157</v>
      </c>
      <c r="J34" s="94">
        <v>318</v>
      </c>
      <c r="K34" s="182">
        <v>6.1509433962264124</v>
      </c>
      <c r="L34" s="30"/>
    </row>
    <row r="35" spans="1:12">
      <c r="A35" s="74">
        <v>3</v>
      </c>
      <c r="B35" s="74">
        <v>4</v>
      </c>
      <c r="C35" s="75">
        <v>2</v>
      </c>
      <c r="D35" s="65">
        <v>5366000</v>
      </c>
      <c r="E35" s="26" t="s">
        <v>259</v>
      </c>
      <c r="F35" s="92">
        <v>41</v>
      </c>
      <c r="G35" s="179">
        <v>68.951219512195124</v>
      </c>
      <c r="H35" s="93">
        <v>95</v>
      </c>
      <c r="I35" s="179">
        <v>27.115789473684224</v>
      </c>
      <c r="J35" s="94">
        <v>362</v>
      </c>
      <c r="K35" s="182">
        <v>4.2099447513812178</v>
      </c>
      <c r="L35" s="30"/>
    </row>
    <row r="36" spans="1:12">
      <c r="A36" s="74">
        <v>3</v>
      </c>
      <c r="B36" s="74">
        <v>4</v>
      </c>
      <c r="C36" s="75">
        <v>2</v>
      </c>
      <c r="D36" s="65">
        <v>5754000</v>
      </c>
      <c r="E36" s="26" t="s">
        <v>268</v>
      </c>
      <c r="F36" s="92">
        <v>58</v>
      </c>
      <c r="G36" s="179">
        <v>40.948275862068975</v>
      </c>
      <c r="H36" s="93">
        <v>112</v>
      </c>
      <c r="I36" s="179">
        <v>16.625</v>
      </c>
      <c r="J36" s="94">
        <v>472</v>
      </c>
      <c r="K36" s="182">
        <v>4.3771186440677985</v>
      </c>
      <c r="L36" s="30"/>
    </row>
    <row r="37" spans="1:12">
      <c r="A37" s="74">
        <v>3</v>
      </c>
      <c r="B37" s="74">
        <v>3</v>
      </c>
      <c r="C37" s="75">
        <v>2</v>
      </c>
      <c r="D37" s="65">
        <v>5370000</v>
      </c>
      <c r="E37" s="26" t="s">
        <v>260</v>
      </c>
      <c r="F37" s="92">
        <v>90</v>
      </c>
      <c r="G37" s="179">
        <v>118.21111111111114</v>
      </c>
      <c r="H37" s="93">
        <v>69</v>
      </c>
      <c r="I37" s="179">
        <v>47.942028985507243</v>
      </c>
      <c r="J37" s="94">
        <v>269</v>
      </c>
      <c r="K37" s="182">
        <v>4.7695167286245352</v>
      </c>
      <c r="L37" s="30"/>
    </row>
    <row r="38" spans="1:12">
      <c r="A38" s="74">
        <v>3</v>
      </c>
      <c r="B38" s="74">
        <v>4</v>
      </c>
      <c r="C38" s="75">
        <v>2</v>
      </c>
      <c r="D38" s="65">
        <v>5758000</v>
      </c>
      <c r="E38" s="26" t="s">
        <v>270</v>
      </c>
      <c r="F38" s="92">
        <v>16</v>
      </c>
      <c r="G38" s="179">
        <v>79.625</v>
      </c>
      <c r="H38" s="93">
        <v>42</v>
      </c>
      <c r="I38" s="179">
        <v>28.285714285714278</v>
      </c>
      <c r="J38" s="94">
        <v>112</v>
      </c>
      <c r="K38" s="182">
        <v>3.9107142857142851</v>
      </c>
      <c r="L38" s="30"/>
    </row>
    <row r="39" spans="1:12">
      <c r="A39" s="74">
        <v>3</v>
      </c>
      <c r="B39" s="74">
        <v>4</v>
      </c>
      <c r="C39" s="75">
        <v>2</v>
      </c>
      <c r="D39" s="65">
        <v>5958000</v>
      </c>
      <c r="E39" s="26" t="s">
        <v>275</v>
      </c>
      <c r="F39" s="92">
        <v>19</v>
      </c>
      <c r="G39" s="179">
        <v>37.578947368421048</v>
      </c>
      <c r="H39" s="93">
        <v>38</v>
      </c>
      <c r="I39" s="179">
        <v>16.210526315789476</v>
      </c>
      <c r="J39" s="94">
        <v>265</v>
      </c>
      <c r="K39" s="182">
        <v>5.622641509433957</v>
      </c>
      <c r="L39" s="30"/>
    </row>
    <row r="40" spans="1:12">
      <c r="A40" s="74">
        <v>3</v>
      </c>
      <c r="B40" s="74">
        <v>4</v>
      </c>
      <c r="C40" s="75">
        <v>2</v>
      </c>
      <c r="D40" s="65">
        <v>5762000</v>
      </c>
      <c r="E40" s="26" t="s">
        <v>271</v>
      </c>
      <c r="F40" s="92">
        <v>28</v>
      </c>
      <c r="G40" s="179">
        <v>39.714285714285708</v>
      </c>
      <c r="H40" s="93">
        <v>46</v>
      </c>
      <c r="I40" s="179">
        <v>23.152173913043491</v>
      </c>
      <c r="J40" s="94">
        <v>174</v>
      </c>
      <c r="K40" s="182">
        <v>4.9770114942528743</v>
      </c>
      <c r="L40" s="30"/>
    </row>
    <row r="41" spans="1:12">
      <c r="A41" s="74">
        <v>3</v>
      </c>
      <c r="B41" s="74">
        <v>4</v>
      </c>
      <c r="C41" s="75">
        <v>2</v>
      </c>
      <c r="D41" s="65">
        <v>5154000</v>
      </c>
      <c r="E41" s="26" t="s">
        <v>252</v>
      </c>
      <c r="F41" s="92">
        <v>68</v>
      </c>
      <c r="G41" s="179">
        <v>35.63235294117645</v>
      </c>
      <c r="H41" s="93">
        <v>40</v>
      </c>
      <c r="I41" s="179">
        <v>11.150000000000002</v>
      </c>
      <c r="J41" s="94">
        <v>149</v>
      </c>
      <c r="K41" s="182">
        <v>3.953020134228189</v>
      </c>
      <c r="L41" s="30"/>
    </row>
    <row r="42" spans="1:12">
      <c r="A42" s="74">
        <v>3</v>
      </c>
      <c r="B42" s="74">
        <v>4</v>
      </c>
      <c r="C42" s="75">
        <v>2</v>
      </c>
      <c r="D42" s="65">
        <v>5766000</v>
      </c>
      <c r="E42" s="26" t="s">
        <v>272</v>
      </c>
      <c r="F42" s="92">
        <v>29</v>
      </c>
      <c r="G42" s="179">
        <v>44.241379310344826</v>
      </c>
      <c r="H42" s="93">
        <v>49</v>
      </c>
      <c r="I42" s="179">
        <v>31.42857142857142</v>
      </c>
      <c r="J42" s="94">
        <v>162</v>
      </c>
      <c r="K42" s="182">
        <v>3.5617283950617269</v>
      </c>
      <c r="L42" s="30"/>
    </row>
    <row r="43" spans="1:12">
      <c r="A43" s="74">
        <v>3</v>
      </c>
      <c r="B43" s="74">
        <v>4</v>
      </c>
      <c r="C43" s="75">
        <v>2</v>
      </c>
      <c r="D43" s="65">
        <v>5962000</v>
      </c>
      <c r="E43" s="26" t="s">
        <v>276</v>
      </c>
      <c r="F43" s="92">
        <v>16</v>
      </c>
      <c r="G43" s="179">
        <v>41.9375</v>
      </c>
      <c r="H43" s="93">
        <v>36</v>
      </c>
      <c r="I43" s="179">
        <v>21.527777777777779</v>
      </c>
      <c r="J43" s="94">
        <v>243</v>
      </c>
      <c r="K43" s="182">
        <v>3.9917695473251009</v>
      </c>
      <c r="L43" s="30"/>
    </row>
    <row r="44" spans="1:12">
      <c r="A44" s="74">
        <v>3</v>
      </c>
      <c r="B44" s="74">
        <v>4</v>
      </c>
      <c r="C44" s="75">
        <v>2</v>
      </c>
      <c r="D44" s="65">
        <v>5770000</v>
      </c>
      <c r="E44" s="26" t="s">
        <v>273</v>
      </c>
      <c r="F44" s="92">
        <v>20</v>
      </c>
      <c r="G44" s="179">
        <v>36.300000000000011</v>
      </c>
      <c r="H44" s="93">
        <v>76</v>
      </c>
      <c r="I44" s="179">
        <v>17.999999999999996</v>
      </c>
      <c r="J44" s="94">
        <v>151</v>
      </c>
      <c r="K44" s="182">
        <v>3.8410596026490054</v>
      </c>
      <c r="L44" s="30"/>
    </row>
    <row r="45" spans="1:12">
      <c r="A45" s="74">
        <v>3</v>
      </c>
      <c r="B45" s="74">
        <v>4</v>
      </c>
      <c r="C45" s="75">
        <v>2</v>
      </c>
      <c r="D45" s="65">
        <v>5162000</v>
      </c>
      <c r="E45" s="26" t="s">
        <v>253</v>
      </c>
      <c r="F45" s="92">
        <v>8</v>
      </c>
      <c r="G45" s="179">
        <v>67.875</v>
      </c>
      <c r="H45" s="93">
        <v>33</v>
      </c>
      <c r="I45" s="179">
        <v>19.272727272727273</v>
      </c>
      <c r="J45" s="94">
        <v>123</v>
      </c>
      <c r="K45" s="182">
        <v>3.9593495934959364</v>
      </c>
      <c r="L45" s="30"/>
    </row>
    <row r="46" spans="1:12">
      <c r="A46" s="74">
        <v>3</v>
      </c>
      <c r="B46" s="74">
        <v>4</v>
      </c>
      <c r="C46" s="75">
        <v>2</v>
      </c>
      <c r="D46" s="65">
        <v>5374000</v>
      </c>
      <c r="E46" s="26" t="s">
        <v>261</v>
      </c>
      <c r="F46" s="92">
        <v>49</v>
      </c>
      <c r="G46" s="179">
        <v>39.999999999999993</v>
      </c>
      <c r="H46" s="93">
        <v>70</v>
      </c>
      <c r="I46" s="179">
        <v>21.071428571428569</v>
      </c>
      <c r="J46" s="94">
        <v>403</v>
      </c>
      <c r="K46" s="182">
        <v>4.1637717121588071</v>
      </c>
      <c r="L46" s="30"/>
    </row>
    <row r="47" spans="1:12">
      <c r="A47" s="74">
        <v>3</v>
      </c>
      <c r="B47" s="74">
        <v>4</v>
      </c>
      <c r="C47" s="75">
        <v>2</v>
      </c>
      <c r="D47" s="65">
        <v>5966000</v>
      </c>
      <c r="E47" s="26" t="s">
        <v>277</v>
      </c>
      <c r="F47" s="92">
        <v>21</v>
      </c>
      <c r="G47" s="179">
        <v>47.619047619047606</v>
      </c>
      <c r="H47" s="93">
        <v>28</v>
      </c>
      <c r="I47" s="179">
        <v>15.964285714285715</v>
      </c>
      <c r="J47" s="94">
        <v>405</v>
      </c>
      <c r="K47" s="182">
        <v>9.0049382716049404</v>
      </c>
      <c r="L47" s="30"/>
    </row>
    <row r="48" spans="1:12">
      <c r="A48" s="74">
        <v>3</v>
      </c>
      <c r="B48" s="74">
        <v>4</v>
      </c>
      <c r="C48" s="75">
        <v>2</v>
      </c>
      <c r="D48" s="65">
        <v>5774000</v>
      </c>
      <c r="E48" s="26" t="s">
        <v>274</v>
      </c>
      <c r="F48" s="92">
        <v>14</v>
      </c>
      <c r="G48" s="179">
        <v>55.571428571428577</v>
      </c>
      <c r="H48" s="93">
        <v>69</v>
      </c>
      <c r="I48" s="179">
        <v>24.478260869565226</v>
      </c>
      <c r="J48" s="94">
        <v>490</v>
      </c>
      <c r="K48" s="182">
        <v>3.8142857142857154</v>
      </c>
      <c r="L48" s="30"/>
    </row>
    <row r="49" spans="1:12">
      <c r="A49" s="74">
        <v>3</v>
      </c>
      <c r="B49" s="74">
        <v>4</v>
      </c>
      <c r="C49" s="75">
        <v>2</v>
      </c>
      <c r="D49" s="65">
        <v>5378000</v>
      </c>
      <c r="E49" s="26" t="s">
        <v>262</v>
      </c>
      <c r="F49" s="92">
        <v>9</v>
      </c>
      <c r="G49" s="179">
        <v>32.555555555555557</v>
      </c>
      <c r="H49" s="93">
        <v>46</v>
      </c>
      <c r="I49" s="179">
        <v>9.7173913043478279</v>
      </c>
      <c r="J49" s="94">
        <v>52</v>
      </c>
      <c r="K49" s="182">
        <v>3.25</v>
      </c>
      <c r="L49" s="30"/>
    </row>
    <row r="50" spans="1:12">
      <c r="A50" s="74">
        <v>3</v>
      </c>
      <c r="B50" s="74">
        <v>4</v>
      </c>
      <c r="C50" s="75">
        <v>2</v>
      </c>
      <c r="D50" s="65">
        <v>5382000</v>
      </c>
      <c r="E50" s="26" t="s">
        <v>263</v>
      </c>
      <c r="F50" s="92">
        <v>16</v>
      </c>
      <c r="G50" s="179">
        <v>58.437499999999993</v>
      </c>
      <c r="H50" s="93">
        <v>39</v>
      </c>
      <c r="I50" s="179">
        <v>24.000000000000004</v>
      </c>
      <c r="J50" s="94">
        <v>216</v>
      </c>
      <c r="K50" s="182">
        <v>5.4444444444444455</v>
      </c>
      <c r="L50" s="30"/>
    </row>
    <row r="51" spans="1:12">
      <c r="A51" s="74">
        <v>3</v>
      </c>
      <c r="B51" s="74">
        <v>4</v>
      </c>
      <c r="C51" s="75">
        <v>2</v>
      </c>
      <c r="D51" s="65">
        <v>5970000</v>
      </c>
      <c r="E51" s="26" t="s">
        <v>278</v>
      </c>
      <c r="F51" s="92">
        <v>22</v>
      </c>
      <c r="G51" s="179">
        <v>61.136363636363662</v>
      </c>
      <c r="H51" s="93">
        <v>58</v>
      </c>
      <c r="I51" s="179">
        <v>28.103448275862075</v>
      </c>
      <c r="J51" s="94">
        <v>431</v>
      </c>
      <c r="K51" s="182">
        <v>3.969837587006952</v>
      </c>
      <c r="L51" s="30"/>
    </row>
    <row r="52" spans="1:12">
      <c r="A52" s="74">
        <v>3</v>
      </c>
      <c r="B52" s="74">
        <v>4</v>
      </c>
      <c r="C52" s="75">
        <v>2</v>
      </c>
      <c r="D52" s="65">
        <v>5974000</v>
      </c>
      <c r="E52" s="26" t="s">
        <v>279</v>
      </c>
      <c r="F52" s="92">
        <v>28</v>
      </c>
      <c r="G52" s="179">
        <v>75.535714285714278</v>
      </c>
      <c r="H52" s="93">
        <v>75</v>
      </c>
      <c r="I52" s="179">
        <v>16.786666666666665</v>
      </c>
      <c r="J52" s="94">
        <v>374</v>
      </c>
      <c r="K52" s="182">
        <v>5.018716577540105</v>
      </c>
      <c r="L52" s="30"/>
    </row>
    <row r="53" spans="1:12">
      <c r="A53" s="74">
        <v>3</v>
      </c>
      <c r="B53" s="74">
        <v>4</v>
      </c>
      <c r="C53" s="75">
        <v>2</v>
      </c>
      <c r="D53" s="65">
        <v>5566000</v>
      </c>
      <c r="E53" s="26" t="s">
        <v>266</v>
      </c>
      <c r="F53" s="92">
        <v>54</v>
      </c>
      <c r="G53" s="179">
        <v>58.999999999999993</v>
      </c>
      <c r="H53" s="93">
        <v>106</v>
      </c>
      <c r="I53" s="179">
        <v>28.792452830188687</v>
      </c>
      <c r="J53" s="94">
        <v>286</v>
      </c>
      <c r="K53" s="182">
        <v>4.9370629370629358</v>
      </c>
      <c r="L53" s="30"/>
    </row>
    <row r="54" spans="1:12">
      <c r="A54" s="74">
        <v>3</v>
      </c>
      <c r="B54" s="74">
        <v>3</v>
      </c>
      <c r="C54" s="75">
        <v>2</v>
      </c>
      <c r="D54" s="65">
        <v>5978000</v>
      </c>
      <c r="E54" s="40" t="s">
        <v>280</v>
      </c>
      <c r="F54" s="92">
        <v>10</v>
      </c>
      <c r="G54" s="179">
        <v>40.299999999999997</v>
      </c>
      <c r="H54" s="93">
        <v>30</v>
      </c>
      <c r="I54" s="179">
        <v>17.399999999999995</v>
      </c>
      <c r="J54" s="94">
        <v>137</v>
      </c>
      <c r="K54" s="182">
        <v>11.992700729927009</v>
      </c>
      <c r="L54" s="30"/>
    </row>
    <row r="55" spans="1:12">
      <c r="A55" s="74">
        <v>3</v>
      </c>
      <c r="B55" s="74">
        <v>4</v>
      </c>
      <c r="C55" s="75">
        <v>2</v>
      </c>
      <c r="D55" s="65">
        <v>5166000</v>
      </c>
      <c r="E55" s="26" t="s">
        <v>254</v>
      </c>
      <c r="F55" s="92">
        <v>54</v>
      </c>
      <c r="G55" s="179">
        <v>36.148148148148152</v>
      </c>
      <c r="H55" s="93">
        <v>40</v>
      </c>
      <c r="I55" s="179">
        <v>11.625000000000002</v>
      </c>
      <c r="J55" s="94">
        <v>169</v>
      </c>
      <c r="K55" s="182">
        <v>3.5621301775147924</v>
      </c>
      <c r="L55" s="30"/>
    </row>
    <row r="56" spans="1:12">
      <c r="A56" s="74">
        <v>3</v>
      </c>
      <c r="B56" s="74">
        <v>4</v>
      </c>
      <c r="C56" s="75">
        <v>2</v>
      </c>
      <c r="D56" s="65">
        <v>5570000</v>
      </c>
      <c r="E56" s="26" t="s">
        <v>267</v>
      </c>
      <c r="F56" s="92">
        <v>23</v>
      </c>
      <c r="G56" s="179">
        <v>52.304347826086953</v>
      </c>
      <c r="H56" s="93">
        <v>152</v>
      </c>
      <c r="I56" s="179">
        <v>18.78947368421052</v>
      </c>
      <c r="J56" s="94">
        <v>364</v>
      </c>
      <c r="K56" s="182">
        <v>4.4862637362637345</v>
      </c>
      <c r="L56" s="30"/>
    </row>
    <row r="57" spans="1:12">
      <c r="A57" s="74">
        <v>3</v>
      </c>
      <c r="B57" s="74">
        <v>4</v>
      </c>
      <c r="C57" s="75">
        <v>2</v>
      </c>
      <c r="D57" s="65">
        <v>5170000</v>
      </c>
      <c r="E57" s="26" t="s">
        <v>256</v>
      </c>
      <c r="F57" s="92">
        <v>60</v>
      </c>
      <c r="G57" s="179">
        <v>37.149999999999984</v>
      </c>
      <c r="H57" s="93">
        <v>75</v>
      </c>
      <c r="I57" s="179">
        <v>16.200000000000006</v>
      </c>
      <c r="J57" s="94">
        <v>201</v>
      </c>
      <c r="K57" s="182">
        <v>4.2885572139303463</v>
      </c>
      <c r="L57" s="30"/>
    </row>
    <row r="58" spans="1:12">
      <c r="A58" s="104"/>
      <c r="B58" s="104"/>
      <c r="C58" s="105"/>
      <c r="D58" s="106"/>
      <c r="E58" s="59" t="s">
        <v>210</v>
      </c>
      <c r="F58" s="173">
        <v>918</v>
      </c>
      <c r="G58" s="180"/>
      <c r="H58" s="173">
        <v>1719</v>
      </c>
      <c r="I58" s="180"/>
      <c r="J58" s="174">
        <v>6960</v>
      </c>
      <c r="K58" s="180"/>
      <c r="L58" s="30"/>
    </row>
    <row r="59" spans="1:12">
      <c r="A59" s="74">
        <v>4</v>
      </c>
      <c r="B59" s="74">
        <v>2</v>
      </c>
      <c r="C59" s="75">
        <v>3</v>
      </c>
      <c r="D59" s="65">
        <v>5334004</v>
      </c>
      <c r="E59" s="26" t="s">
        <v>57</v>
      </c>
      <c r="F59" s="92">
        <v>25</v>
      </c>
      <c r="G59" s="179">
        <v>59.360000000000007</v>
      </c>
      <c r="H59" s="93">
        <v>33</v>
      </c>
      <c r="I59" s="179">
        <v>28.999999999999996</v>
      </c>
      <c r="J59" s="94">
        <v>134</v>
      </c>
      <c r="K59" s="182">
        <v>4.7238805970149258</v>
      </c>
      <c r="L59" s="30"/>
    </row>
    <row r="60" spans="1:12">
      <c r="A60" s="74">
        <v>4</v>
      </c>
      <c r="B60" s="74">
        <v>2</v>
      </c>
      <c r="C60" s="75">
        <v>3</v>
      </c>
      <c r="D60" s="65">
        <v>5962004</v>
      </c>
      <c r="E60" s="26" t="s">
        <v>149</v>
      </c>
      <c r="F60" s="92">
        <v>6</v>
      </c>
      <c r="G60" s="179">
        <v>40.166666666666664</v>
      </c>
      <c r="H60" s="93">
        <v>14</v>
      </c>
      <c r="I60" s="179">
        <v>18.714285714285715</v>
      </c>
      <c r="J60" s="94">
        <v>69</v>
      </c>
      <c r="K60" s="182">
        <v>4.608695652173914</v>
      </c>
      <c r="L60" s="30"/>
    </row>
    <row r="61" spans="1:12">
      <c r="A61" s="74">
        <v>4</v>
      </c>
      <c r="B61" s="74">
        <v>1</v>
      </c>
      <c r="C61" s="75">
        <v>3</v>
      </c>
      <c r="D61" s="65">
        <v>5978004</v>
      </c>
      <c r="E61" s="26" t="s">
        <v>160</v>
      </c>
      <c r="F61" s="92">
        <v>15</v>
      </c>
      <c r="G61" s="179">
        <v>24.8</v>
      </c>
      <c r="H61" s="93">
        <v>37</v>
      </c>
      <c r="I61" s="179">
        <v>22.621621621621614</v>
      </c>
      <c r="J61" s="94">
        <v>248</v>
      </c>
      <c r="K61" s="182">
        <v>3.7741935483870965</v>
      </c>
      <c r="L61" s="30"/>
    </row>
    <row r="62" spans="1:12">
      <c r="A62" s="74">
        <v>4</v>
      </c>
      <c r="B62" s="74">
        <v>2</v>
      </c>
      <c r="C62" s="75">
        <v>3</v>
      </c>
      <c r="D62" s="65">
        <v>5562008</v>
      </c>
      <c r="E62" s="26" t="s">
        <v>105</v>
      </c>
      <c r="F62" s="92">
        <v>12</v>
      </c>
      <c r="G62" s="179">
        <v>82.083333333333329</v>
      </c>
      <c r="H62" s="93">
        <v>37</v>
      </c>
      <c r="I62" s="179">
        <v>22.675675675675677</v>
      </c>
      <c r="J62" s="94">
        <v>92</v>
      </c>
      <c r="K62" s="182">
        <v>3.8586956521739131</v>
      </c>
      <c r="L62" s="30"/>
    </row>
    <row r="63" spans="1:12">
      <c r="A63" s="74">
        <v>4</v>
      </c>
      <c r="B63" s="74">
        <v>2</v>
      </c>
      <c r="C63" s="75">
        <v>3</v>
      </c>
      <c r="D63" s="65">
        <v>5158004</v>
      </c>
      <c r="E63" s="26" t="s">
        <v>30</v>
      </c>
      <c r="F63" s="92">
        <v>9</v>
      </c>
      <c r="G63" s="179">
        <v>41.444444444444436</v>
      </c>
      <c r="H63" s="93">
        <v>16</v>
      </c>
      <c r="I63" s="179">
        <v>33.250000000000007</v>
      </c>
      <c r="J63" s="94">
        <v>133</v>
      </c>
      <c r="K63" s="182">
        <v>4.5939849624060161</v>
      </c>
      <c r="L63" s="30"/>
    </row>
    <row r="64" spans="1:12">
      <c r="A64" s="74">
        <v>4</v>
      </c>
      <c r="B64" s="74">
        <v>2</v>
      </c>
      <c r="C64" s="75">
        <v>3</v>
      </c>
      <c r="D64" s="65">
        <v>5954012</v>
      </c>
      <c r="E64" s="26" t="s">
        <v>139</v>
      </c>
      <c r="F64" s="92">
        <v>1</v>
      </c>
      <c r="G64" s="179">
        <v>112</v>
      </c>
      <c r="H64" s="93">
        <v>5</v>
      </c>
      <c r="I64" s="179">
        <v>16.2</v>
      </c>
      <c r="J64" s="94">
        <v>68</v>
      </c>
      <c r="K64" s="182">
        <v>6.1764705882352935</v>
      </c>
      <c r="L64" s="30"/>
    </row>
    <row r="65" spans="1:12">
      <c r="A65" s="74">
        <v>4</v>
      </c>
      <c r="B65" s="74">
        <v>2</v>
      </c>
      <c r="C65" s="78">
        <v>3</v>
      </c>
      <c r="D65" s="65">
        <v>5370016</v>
      </c>
      <c r="E65" s="26" t="s">
        <v>73</v>
      </c>
      <c r="F65" s="92">
        <v>11</v>
      </c>
      <c r="G65" s="179">
        <v>20.363636363636363</v>
      </c>
      <c r="H65" s="93">
        <v>25</v>
      </c>
      <c r="I65" s="179">
        <v>18.68</v>
      </c>
      <c r="J65" s="94">
        <v>76</v>
      </c>
      <c r="K65" s="182">
        <v>6.8026315789473664</v>
      </c>
      <c r="L65" s="30"/>
    </row>
    <row r="66" spans="1:12">
      <c r="A66" s="74">
        <v>4</v>
      </c>
      <c r="B66" s="74">
        <v>2</v>
      </c>
      <c r="C66" s="75">
        <v>3</v>
      </c>
      <c r="D66" s="65">
        <v>5962016</v>
      </c>
      <c r="E66" s="26" t="s">
        <v>150</v>
      </c>
      <c r="F66" s="92">
        <v>3</v>
      </c>
      <c r="G66" s="179">
        <v>59.666666666666671</v>
      </c>
      <c r="H66" s="93">
        <v>5</v>
      </c>
      <c r="I66" s="179">
        <v>24.2</v>
      </c>
      <c r="J66" s="94">
        <v>29</v>
      </c>
      <c r="K66" s="182">
        <v>4.4137931034482749</v>
      </c>
      <c r="L66" s="30"/>
    </row>
    <row r="67" spans="1:12">
      <c r="A67" s="74">
        <v>4</v>
      </c>
      <c r="B67" s="74">
        <v>2</v>
      </c>
      <c r="C67" s="75">
        <v>3</v>
      </c>
      <c r="D67" s="65">
        <v>5370020</v>
      </c>
      <c r="E67" s="26" t="s">
        <v>74</v>
      </c>
      <c r="F67" s="92">
        <v>5</v>
      </c>
      <c r="G67" s="179">
        <v>31.8</v>
      </c>
      <c r="H67" s="93">
        <v>16</v>
      </c>
      <c r="I67" s="179">
        <v>23.4375</v>
      </c>
      <c r="J67" s="94">
        <v>76</v>
      </c>
      <c r="K67" s="182">
        <v>5.4473684210526327</v>
      </c>
      <c r="L67" s="30"/>
    </row>
    <row r="68" spans="1:12">
      <c r="A68" s="74">
        <v>4</v>
      </c>
      <c r="B68" s="74">
        <v>2</v>
      </c>
      <c r="C68" s="78">
        <v>3</v>
      </c>
      <c r="D68" s="65">
        <v>5978020</v>
      </c>
      <c r="E68" s="26" t="s">
        <v>161</v>
      </c>
      <c r="F68" s="92">
        <v>29</v>
      </c>
      <c r="G68" s="179">
        <v>55.793103448275858</v>
      </c>
      <c r="H68" s="93">
        <v>70</v>
      </c>
      <c r="I68" s="179">
        <v>14.057142857142853</v>
      </c>
      <c r="J68" s="94">
        <v>107</v>
      </c>
      <c r="K68" s="182">
        <v>4.9999999999999991</v>
      </c>
      <c r="L68" s="30"/>
    </row>
    <row r="69" spans="1:12">
      <c r="A69" s="74">
        <v>4</v>
      </c>
      <c r="B69" s="74">
        <v>2</v>
      </c>
      <c r="C69" s="75">
        <v>3</v>
      </c>
      <c r="D69" s="65">
        <v>5170020</v>
      </c>
      <c r="E69" s="26" t="s">
        <v>49</v>
      </c>
      <c r="F69" s="92">
        <v>21</v>
      </c>
      <c r="G69" s="179">
        <v>45.952380952380949</v>
      </c>
      <c r="H69" s="93">
        <v>33</v>
      </c>
      <c r="I69" s="179">
        <v>19.424242424242426</v>
      </c>
      <c r="J69" s="94">
        <v>173</v>
      </c>
      <c r="K69" s="182">
        <v>3.9942196531791914</v>
      </c>
      <c r="L69" s="30"/>
    </row>
    <row r="70" spans="1:12">
      <c r="A70" s="74">
        <v>4</v>
      </c>
      <c r="B70" s="74">
        <v>2</v>
      </c>
      <c r="C70" s="75">
        <v>3</v>
      </c>
      <c r="D70" s="65">
        <v>5154036</v>
      </c>
      <c r="E70" s="26" t="s">
        <v>29</v>
      </c>
      <c r="F70" s="92">
        <v>21</v>
      </c>
      <c r="G70" s="179">
        <v>32.238095238095241</v>
      </c>
      <c r="H70" s="93">
        <v>53</v>
      </c>
      <c r="I70" s="179">
        <v>14.999999999999996</v>
      </c>
      <c r="J70" s="94">
        <v>118</v>
      </c>
      <c r="K70" s="182">
        <v>3.203389830508474</v>
      </c>
      <c r="L70" s="30"/>
    </row>
    <row r="71" spans="1:12">
      <c r="A71" s="74">
        <v>4</v>
      </c>
      <c r="B71" s="74">
        <v>1</v>
      </c>
      <c r="C71" s="75">
        <v>3</v>
      </c>
      <c r="D71" s="65">
        <v>5158026</v>
      </c>
      <c r="E71" s="26" t="s">
        <v>36</v>
      </c>
      <c r="F71" s="92">
        <v>10</v>
      </c>
      <c r="G71" s="179">
        <v>47.8</v>
      </c>
      <c r="H71" s="93">
        <v>39</v>
      </c>
      <c r="I71" s="179">
        <v>21.025641025641022</v>
      </c>
      <c r="J71" s="94">
        <v>131</v>
      </c>
      <c r="K71" s="182">
        <v>4.3358778625954173</v>
      </c>
      <c r="L71" s="30"/>
    </row>
    <row r="72" spans="1:12">
      <c r="A72" s="74">
        <v>4</v>
      </c>
      <c r="B72" s="74">
        <v>1</v>
      </c>
      <c r="C72" s="75">
        <v>3</v>
      </c>
      <c r="D72" s="65">
        <v>5562028</v>
      </c>
      <c r="E72" s="26" t="s">
        <v>111</v>
      </c>
      <c r="F72" s="92">
        <v>16</v>
      </c>
      <c r="G72" s="179">
        <v>65.937500000000014</v>
      </c>
      <c r="H72" s="93">
        <v>17</v>
      </c>
      <c r="I72" s="179">
        <v>36.411764705882355</v>
      </c>
      <c r="J72" s="94">
        <v>54</v>
      </c>
      <c r="K72" s="182">
        <v>4.9444444444444464</v>
      </c>
      <c r="L72" s="30"/>
    </row>
    <row r="73" spans="1:12">
      <c r="A73" s="74">
        <v>4</v>
      </c>
      <c r="B73" s="74">
        <v>2</v>
      </c>
      <c r="C73" s="75">
        <v>3</v>
      </c>
      <c r="D73" s="65">
        <v>5954024</v>
      </c>
      <c r="E73" s="26" t="s">
        <v>142</v>
      </c>
      <c r="F73" s="92">
        <v>25</v>
      </c>
      <c r="G73" s="179">
        <v>32.000000000000014</v>
      </c>
      <c r="H73" s="93">
        <v>26</v>
      </c>
      <c r="I73" s="179">
        <v>19.269230769230763</v>
      </c>
      <c r="J73" s="94">
        <v>108</v>
      </c>
      <c r="K73" s="182">
        <v>3.7870370370370372</v>
      </c>
      <c r="L73" s="30"/>
    </row>
    <row r="74" spans="1:12">
      <c r="A74" s="74">
        <v>4</v>
      </c>
      <c r="B74" s="74">
        <v>2</v>
      </c>
      <c r="C74" s="75">
        <v>3</v>
      </c>
      <c r="D74" s="65">
        <v>5978032</v>
      </c>
      <c r="E74" s="26" t="s">
        <v>164</v>
      </c>
      <c r="F74" s="92">
        <v>6</v>
      </c>
      <c r="G74" s="179">
        <v>39.5</v>
      </c>
      <c r="H74" s="93">
        <v>14</v>
      </c>
      <c r="I74" s="179">
        <v>23.928571428571434</v>
      </c>
      <c r="J74" s="94">
        <v>41</v>
      </c>
      <c r="K74" s="182">
        <v>3.5121951219512204</v>
      </c>
      <c r="L74" s="30"/>
    </row>
    <row r="75" spans="1:12">
      <c r="A75" s="74">
        <v>4</v>
      </c>
      <c r="B75" s="74">
        <v>2</v>
      </c>
      <c r="C75" s="75">
        <v>3</v>
      </c>
      <c r="D75" s="65">
        <v>5382060</v>
      </c>
      <c r="E75" s="26" t="s">
        <v>93</v>
      </c>
      <c r="F75" s="92">
        <v>2</v>
      </c>
      <c r="G75" s="179">
        <v>31</v>
      </c>
      <c r="H75" s="93">
        <v>18</v>
      </c>
      <c r="I75" s="179">
        <v>34.388888888888893</v>
      </c>
      <c r="J75" s="94">
        <v>57</v>
      </c>
      <c r="K75" s="182">
        <v>3.666666666666667</v>
      </c>
      <c r="L75" s="30"/>
    </row>
    <row r="76" spans="1:12">
      <c r="A76" s="74">
        <v>4</v>
      </c>
      <c r="B76" s="74">
        <v>2</v>
      </c>
      <c r="C76" s="75">
        <v>3</v>
      </c>
      <c r="D76" s="65">
        <v>5962060</v>
      </c>
      <c r="E76" s="26" t="s">
        <v>155</v>
      </c>
      <c r="F76" s="92">
        <v>2</v>
      </c>
      <c r="G76" s="179">
        <v>125.5</v>
      </c>
      <c r="H76" s="93">
        <v>3</v>
      </c>
      <c r="I76" s="179">
        <v>11.666666666666668</v>
      </c>
      <c r="J76" s="94">
        <v>24</v>
      </c>
      <c r="K76" s="182">
        <v>7.4583333333333321</v>
      </c>
      <c r="L76" s="30"/>
    </row>
    <row r="77" spans="1:12">
      <c r="A77" s="74">
        <v>4</v>
      </c>
      <c r="B77" s="74">
        <v>2</v>
      </c>
      <c r="C77" s="75">
        <v>3</v>
      </c>
      <c r="D77" s="65">
        <v>5362040</v>
      </c>
      <c r="E77" s="26" t="s">
        <v>70</v>
      </c>
      <c r="F77" s="92">
        <v>11</v>
      </c>
      <c r="G77" s="179">
        <v>79.181818181818187</v>
      </c>
      <c r="H77" s="93">
        <v>14</v>
      </c>
      <c r="I77" s="179">
        <v>24.071428571428573</v>
      </c>
      <c r="J77" s="94">
        <v>61</v>
      </c>
      <c r="K77" s="182">
        <v>3.8524590163934431</v>
      </c>
      <c r="L77" s="30"/>
    </row>
    <row r="78" spans="1:12">
      <c r="A78" s="104"/>
      <c r="B78" s="104"/>
      <c r="C78" s="105"/>
      <c r="D78" s="106"/>
      <c r="E78" s="59" t="s">
        <v>211</v>
      </c>
      <c r="F78" s="173">
        <v>230</v>
      </c>
      <c r="G78" s="180"/>
      <c r="H78" s="173">
        <v>475</v>
      </c>
      <c r="I78" s="180"/>
      <c r="J78" s="174">
        <v>1799</v>
      </c>
      <c r="K78" s="180"/>
      <c r="L78" s="30"/>
    </row>
    <row r="79" spans="1:12">
      <c r="A79" s="74">
        <v>5</v>
      </c>
      <c r="B79" s="74">
        <v>3</v>
      </c>
      <c r="C79" s="75">
        <v>3</v>
      </c>
      <c r="D79" s="65">
        <v>5770004</v>
      </c>
      <c r="E79" s="26" t="s">
        <v>129</v>
      </c>
      <c r="F79" s="92">
        <v>14</v>
      </c>
      <c r="G79" s="179">
        <v>69.642857142857139</v>
      </c>
      <c r="H79" s="93">
        <v>12</v>
      </c>
      <c r="I79" s="179">
        <v>13.666666666666666</v>
      </c>
      <c r="J79" s="94">
        <v>64</v>
      </c>
      <c r="K79" s="182">
        <v>4.953125</v>
      </c>
      <c r="L79" s="30"/>
    </row>
    <row r="80" spans="1:12">
      <c r="A80" s="74">
        <v>5</v>
      </c>
      <c r="B80" s="74">
        <v>3</v>
      </c>
      <c r="C80" s="75">
        <v>3</v>
      </c>
      <c r="D80" s="65">
        <v>5570008</v>
      </c>
      <c r="E80" s="26" t="s">
        <v>119</v>
      </c>
      <c r="F80" s="92">
        <v>23</v>
      </c>
      <c r="G80" s="179">
        <v>54.478260869565219</v>
      </c>
      <c r="H80" s="93">
        <v>27</v>
      </c>
      <c r="I80" s="179">
        <v>25.74074074074074</v>
      </c>
      <c r="J80" s="94">
        <v>154</v>
      </c>
      <c r="K80" s="182">
        <v>9.1948051948052019</v>
      </c>
      <c r="L80" s="30"/>
    </row>
    <row r="81" spans="1:12">
      <c r="A81" s="74">
        <v>5</v>
      </c>
      <c r="B81" s="74">
        <v>3</v>
      </c>
      <c r="C81" s="75">
        <v>3</v>
      </c>
      <c r="D81" s="65">
        <v>5362004</v>
      </c>
      <c r="E81" s="26" t="s">
        <v>238</v>
      </c>
      <c r="F81" s="92">
        <v>5</v>
      </c>
      <c r="G81" s="179">
        <v>91</v>
      </c>
      <c r="H81" s="93">
        <v>17</v>
      </c>
      <c r="I81" s="179">
        <v>13.647058823529415</v>
      </c>
      <c r="J81" s="94">
        <v>50</v>
      </c>
      <c r="K81" s="182">
        <v>3.7000000000000006</v>
      </c>
      <c r="L81" s="30"/>
    </row>
    <row r="82" spans="1:12">
      <c r="A82" s="74">
        <v>5</v>
      </c>
      <c r="B82" s="74">
        <v>3</v>
      </c>
      <c r="C82" s="75">
        <v>3</v>
      </c>
      <c r="D82" s="65">
        <v>5362012</v>
      </c>
      <c r="E82" s="26" t="s">
        <v>64</v>
      </c>
      <c r="F82" s="92">
        <v>7</v>
      </c>
      <c r="G82" s="179">
        <v>42.285714285714285</v>
      </c>
      <c r="H82" s="93">
        <v>16</v>
      </c>
      <c r="I82" s="179">
        <v>42.25</v>
      </c>
      <c r="J82" s="94">
        <v>52</v>
      </c>
      <c r="K82" s="182">
        <v>4.8461538461538449</v>
      </c>
      <c r="L82" s="30"/>
    </row>
    <row r="83" spans="1:12">
      <c r="A83" s="74">
        <v>5</v>
      </c>
      <c r="B83" s="74">
        <v>3</v>
      </c>
      <c r="C83" s="79">
        <v>3</v>
      </c>
      <c r="D83" s="65">
        <v>5362016</v>
      </c>
      <c r="E83" s="26" t="s">
        <v>239</v>
      </c>
      <c r="F83" s="92">
        <v>22</v>
      </c>
      <c r="G83" s="179">
        <v>32.500000000000007</v>
      </c>
      <c r="H83" s="93">
        <v>22</v>
      </c>
      <c r="I83" s="179">
        <v>10.59090909090909</v>
      </c>
      <c r="J83" s="94">
        <v>73</v>
      </c>
      <c r="K83" s="182">
        <v>3.3835616438356175</v>
      </c>
      <c r="L83" s="30"/>
    </row>
    <row r="84" spans="1:12">
      <c r="A84" s="74">
        <v>5</v>
      </c>
      <c r="B84" s="74">
        <v>3</v>
      </c>
      <c r="C84" s="75">
        <v>3</v>
      </c>
      <c r="D84" s="65">
        <v>5154008</v>
      </c>
      <c r="E84" s="26" t="s">
        <v>25</v>
      </c>
      <c r="F84" s="92">
        <v>8</v>
      </c>
      <c r="G84" s="179">
        <v>63.75</v>
      </c>
      <c r="H84" s="93">
        <v>20</v>
      </c>
      <c r="I84" s="179">
        <v>13.199999999999998</v>
      </c>
      <c r="J84" s="94">
        <v>62</v>
      </c>
      <c r="K84" s="182">
        <v>4.1290322580645178</v>
      </c>
      <c r="L84" s="30"/>
    </row>
    <row r="85" spans="1:12">
      <c r="A85" s="74">
        <v>5</v>
      </c>
      <c r="B85" s="74">
        <v>3</v>
      </c>
      <c r="C85" s="75">
        <v>3</v>
      </c>
      <c r="D85" s="65">
        <v>5954008</v>
      </c>
      <c r="E85" s="26" t="s">
        <v>138</v>
      </c>
      <c r="F85" s="92">
        <v>14</v>
      </c>
      <c r="G85" s="179">
        <v>36.714285714285708</v>
      </c>
      <c r="H85" s="93">
        <v>30</v>
      </c>
      <c r="I85" s="179">
        <v>17.600000000000001</v>
      </c>
      <c r="J85" s="94">
        <v>52</v>
      </c>
      <c r="K85" s="182">
        <v>4.6730769230769242</v>
      </c>
      <c r="L85" s="30"/>
    </row>
    <row r="86" spans="1:12">
      <c r="A86" s="74">
        <v>5</v>
      </c>
      <c r="B86" s="74">
        <v>3</v>
      </c>
      <c r="C86" s="75">
        <v>3</v>
      </c>
      <c r="D86" s="65">
        <v>5362020</v>
      </c>
      <c r="E86" s="26" t="s">
        <v>65</v>
      </c>
      <c r="F86" s="92">
        <v>7</v>
      </c>
      <c r="G86" s="179">
        <v>98.428571428571431</v>
      </c>
      <c r="H86" s="93">
        <v>12</v>
      </c>
      <c r="I86" s="179">
        <v>30.666666666666668</v>
      </c>
      <c r="J86" s="94">
        <v>91</v>
      </c>
      <c r="K86" s="182">
        <v>4.5274725274725265</v>
      </c>
      <c r="L86" s="30"/>
    </row>
    <row r="87" spans="1:12">
      <c r="A87" s="74">
        <v>5</v>
      </c>
      <c r="B87" s="74">
        <v>3</v>
      </c>
      <c r="C87" s="75">
        <v>3</v>
      </c>
      <c r="D87" s="65">
        <v>5370012</v>
      </c>
      <c r="E87" s="26" t="s">
        <v>369</v>
      </c>
      <c r="F87" s="92">
        <v>3</v>
      </c>
      <c r="G87" s="179">
        <v>40.333333333333329</v>
      </c>
      <c r="H87" s="93">
        <v>14</v>
      </c>
      <c r="I87" s="179">
        <v>23.142857142857146</v>
      </c>
      <c r="J87" s="94">
        <v>88</v>
      </c>
      <c r="K87" s="182">
        <v>5</v>
      </c>
      <c r="L87" s="30"/>
    </row>
    <row r="88" spans="1:12">
      <c r="A88" s="74">
        <v>5</v>
      </c>
      <c r="B88" s="74">
        <v>3</v>
      </c>
      <c r="C88" s="75">
        <v>3</v>
      </c>
      <c r="D88" s="65">
        <v>5154012</v>
      </c>
      <c r="E88" s="26" t="s">
        <v>26</v>
      </c>
      <c r="F88" s="92">
        <v>11</v>
      </c>
      <c r="G88" s="179">
        <v>34.454545454545453</v>
      </c>
      <c r="H88" s="93">
        <v>32</v>
      </c>
      <c r="I88" s="179">
        <v>21.90625</v>
      </c>
      <c r="J88" s="94">
        <v>192</v>
      </c>
      <c r="K88" s="182">
        <v>3.911458333333333</v>
      </c>
      <c r="L88" s="30"/>
    </row>
    <row r="89" spans="1:12">
      <c r="A89" s="74">
        <v>5</v>
      </c>
      <c r="B89" s="74">
        <v>3</v>
      </c>
      <c r="C89" s="75">
        <v>3</v>
      </c>
      <c r="D89" s="65">
        <v>5154016</v>
      </c>
      <c r="E89" s="26" t="s">
        <v>27</v>
      </c>
      <c r="F89" s="92">
        <v>21</v>
      </c>
      <c r="G89" s="179">
        <v>18.761904761904766</v>
      </c>
      <c r="H89" s="93">
        <v>25</v>
      </c>
      <c r="I89" s="179">
        <v>16.439999999999998</v>
      </c>
      <c r="J89" s="94">
        <v>66</v>
      </c>
      <c r="K89" s="182">
        <v>4.4848484848484835</v>
      </c>
      <c r="L89" s="30"/>
    </row>
    <row r="90" spans="1:12">
      <c r="A90" s="74">
        <v>5</v>
      </c>
      <c r="B90" s="74">
        <v>3</v>
      </c>
      <c r="C90" s="75">
        <v>3</v>
      </c>
      <c r="D90" s="65">
        <v>5566012</v>
      </c>
      <c r="E90" s="26" t="s">
        <v>115</v>
      </c>
      <c r="F90" s="92">
        <v>5</v>
      </c>
      <c r="G90" s="179">
        <v>40</v>
      </c>
      <c r="H90" s="93">
        <v>4</v>
      </c>
      <c r="I90" s="179">
        <v>29.25</v>
      </c>
      <c r="J90" s="94">
        <v>35</v>
      </c>
      <c r="K90" s="182">
        <v>3.9428571428571431</v>
      </c>
      <c r="L90" s="30"/>
    </row>
    <row r="91" spans="1:12">
      <c r="A91" s="74">
        <v>5</v>
      </c>
      <c r="B91" s="74">
        <v>3</v>
      </c>
      <c r="C91" s="75">
        <v>3</v>
      </c>
      <c r="D91" s="65">
        <v>5554020</v>
      </c>
      <c r="E91" s="26" t="s">
        <v>101</v>
      </c>
      <c r="F91" s="92">
        <v>13</v>
      </c>
      <c r="G91" s="179">
        <v>75.615384615384613</v>
      </c>
      <c r="H91" s="93">
        <v>17</v>
      </c>
      <c r="I91" s="179">
        <v>14.352941176470587</v>
      </c>
      <c r="J91" s="94">
        <v>161</v>
      </c>
      <c r="K91" s="182">
        <v>4.2608695652173942</v>
      </c>
      <c r="L91" s="30"/>
    </row>
    <row r="92" spans="1:12">
      <c r="A92" s="74">
        <v>5</v>
      </c>
      <c r="B92" s="74">
        <v>3</v>
      </c>
      <c r="C92" s="75">
        <v>3</v>
      </c>
      <c r="D92" s="65">
        <v>5374012</v>
      </c>
      <c r="E92" s="26" t="s">
        <v>75</v>
      </c>
      <c r="F92" s="92">
        <v>1</v>
      </c>
      <c r="G92" s="179">
        <v>225</v>
      </c>
      <c r="H92" s="93">
        <v>17</v>
      </c>
      <c r="I92" s="179">
        <v>32.176470588235297</v>
      </c>
      <c r="J92" s="94">
        <v>240</v>
      </c>
      <c r="K92" s="182">
        <v>4.1083333333333325</v>
      </c>
      <c r="L92" s="30"/>
    </row>
    <row r="93" spans="1:12">
      <c r="A93" s="74">
        <v>5</v>
      </c>
      <c r="B93" s="74">
        <v>3</v>
      </c>
      <c r="C93" s="75">
        <v>3</v>
      </c>
      <c r="D93" s="65">
        <v>5158008</v>
      </c>
      <c r="E93" s="26" t="s">
        <v>31</v>
      </c>
      <c r="F93" s="92">
        <v>3</v>
      </c>
      <c r="G93" s="179">
        <v>114.66666666666666</v>
      </c>
      <c r="H93" s="93">
        <v>16</v>
      </c>
      <c r="I93" s="179">
        <v>19.5625</v>
      </c>
      <c r="J93" s="94">
        <v>29</v>
      </c>
      <c r="K93" s="182">
        <v>4.9655172413793114</v>
      </c>
      <c r="L93" s="30"/>
    </row>
    <row r="94" spans="1:12">
      <c r="A94" s="74">
        <v>5</v>
      </c>
      <c r="B94" s="74">
        <v>3</v>
      </c>
      <c r="C94" s="75">
        <v>3</v>
      </c>
      <c r="D94" s="65">
        <v>5158012</v>
      </c>
      <c r="E94" s="26" t="s">
        <v>32</v>
      </c>
      <c r="F94" s="92">
        <v>10</v>
      </c>
      <c r="G94" s="179">
        <v>43.7</v>
      </c>
      <c r="H94" s="93">
        <v>8</v>
      </c>
      <c r="I94" s="179">
        <v>33.75</v>
      </c>
      <c r="J94" s="94">
        <v>86</v>
      </c>
      <c r="K94" s="182">
        <v>4.4302325581395356</v>
      </c>
      <c r="L94" s="30"/>
    </row>
    <row r="95" spans="1:12">
      <c r="A95" s="74">
        <v>5</v>
      </c>
      <c r="B95" s="74">
        <v>3</v>
      </c>
      <c r="C95" s="75">
        <v>3</v>
      </c>
      <c r="D95" s="65">
        <v>5334016</v>
      </c>
      <c r="E95" s="26" t="s">
        <v>59</v>
      </c>
      <c r="F95" s="92">
        <v>28</v>
      </c>
      <c r="G95" s="179">
        <v>49.428571428571438</v>
      </c>
      <c r="H95" s="93">
        <v>38</v>
      </c>
      <c r="I95" s="179">
        <v>12.894736842105264</v>
      </c>
      <c r="J95" s="94">
        <v>145</v>
      </c>
      <c r="K95" s="182">
        <v>5.6275862068965532</v>
      </c>
      <c r="L95" s="30"/>
    </row>
    <row r="96" spans="1:12">
      <c r="A96" s="74">
        <v>5</v>
      </c>
      <c r="B96" s="74">
        <v>3</v>
      </c>
      <c r="C96" s="75">
        <v>3</v>
      </c>
      <c r="D96" s="65">
        <v>5166012</v>
      </c>
      <c r="E96" s="26" t="s">
        <v>45</v>
      </c>
      <c r="F96" s="92">
        <v>1</v>
      </c>
      <c r="G96" s="179">
        <v>22</v>
      </c>
      <c r="H96" s="93">
        <v>10</v>
      </c>
      <c r="I96" s="179">
        <v>25.3</v>
      </c>
      <c r="J96" s="94">
        <v>33</v>
      </c>
      <c r="K96" s="182">
        <v>5.9999999999999991</v>
      </c>
      <c r="L96" s="30"/>
    </row>
    <row r="97" spans="1:12">
      <c r="A97" s="74">
        <v>5</v>
      </c>
      <c r="B97" s="74">
        <v>3</v>
      </c>
      <c r="C97" s="75">
        <v>3</v>
      </c>
      <c r="D97" s="65">
        <v>5766040</v>
      </c>
      <c r="E97" s="26" t="s">
        <v>127</v>
      </c>
      <c r="F97" s="92">
        <v>1</v>
      </c>
      <c r="G97" s="179">
        <v>50</v>
      </c>
      <c r="H97" s="93">
        <v>5</v>
      </c>
      <c r="I97" s="179">
        <v>18.600000000000001</v>
      </c>
      <c r="J97" s="94">
        <v>56</v>
      </c>
      <c r="K97" s="182">
        <v>2.6428571428571437</v>
      </c>
      <c r="L97" s="30"/>
    </row>
    <row r="98" spans="1:12">
      <c r="A98" s="74">
        <v>5</v>
      </c>
      <c r="B98" s="74">
        <v>3</v>
      </c>
      <c r="C98" s="75">
        <v>3</v>
      </c>
      <c r="D98" s="65">
        <v>5766044</v>
      </c>
      <c r="E98" s="26" t="s">
        <v>128</v>
      </c>
      <c r="F98" s="92">
        <v>13</v>
      </c>
      <c r="G98" s="179">
        <v>54.07692307692308</v>
      </c>
      <c r="H98" s="93">
        <v>21</v>
      </c>
      <c r="I98" s="179">
        <v>15.571428571428573</v>
      </c>
      <c r="J98" s="94">
        <v>51</v>
      </c>
      <c r="K98" s="182">
        <v>3.3921568627450993</v>
      </c>
      <c r="L98" s="30"/>
    </row>
    <row r="99" spans="1:12">
      <c r="A99" s="74">
        <v>5</v>
      </c>
      <c r="B99" s="74">
        <v>3</v>
      </c>
      <c r="C99" s="75">
        <v>3</v>
      </c>
      <c r="D99" s="65">
        <v>5758024</v>
      </c>
      <c r="E99" s="26" t="s">
        <v>124</v>
      </c>
      <c r="F99" s="92">
        <v>3</v>
      </c>
      <c r="G99" s="179">
        <v>15.666666666666668</v>
      </c>
      <c r="H99" s="93">
        <v>13</v>
      </c>
      <c r="I99" s="179">
        <v>35.769230769230766</v>
      </c>
      <c r="J99" s="94">
        <v>66</v>
      </c>
      <c r="K99" s="182">
        <v>3.1363636363636371</v>
      </c>
      <c r="L99" s="30"/>
    </row>
    <row r="100" spans="1:12">
      <c r="A100" s="74">
        <v>5</v>
      </c>
      <c r="B100" s="74">
        <v>3</v>
      </c>
      <c r="C100" s="75">
        <v>3</v>
      </c>
      <c r="D100" s="65">
        <v>5382032</v>
      </c>
      <c r="E100" s="26" t="s">
        <v>89</v>
      </c>
      <c r="F100" s="92">
        <v>1</v>
      </c>
      <c r="G100" s="179">
        <v>211</v>
      </c>
      <c r="H100" s="93">
        <v>5</v>
      </c>
      <c r="I100" s="179">
        <v>52.6</v>
      </c>
      <c r="J100" s="94">
        <v>67</v>
      </c>
      <c r="K100" s="182">
        <v>7.4776119402985071</v>
      </c>
      <c r="L100" s="30"/>
    </row>
    <row r="101" spans="1:12">
      <c r="A101" s="74">
        <v>5</v>
      </c>
      <c r="B101" s="74">
        <v>3</v>
      </c>
      <c r="C101" s="75">
        <v>3</v>
      </c>
      <c r="D101" s="65">
        <v>5158024</v>
      </c>
      <c r="E101" s="26" t="s">
        <v>35</v>
      </c>
      <c r="F101" s="92">
        <v>20</v>
      </c>
      <c r="G101" s="179">
        <v>41.9</v>
      </c>
      <c r="H101" s="93">
        <v>25</v>
      </c>
      <c r="I101" s="179">
        <v>13.159999999999997</v>
      </c>
      <c r="J101" s="94">
        <v>75</v>
      </c>
      <c r="K101" s="182">
        <v>3.6399999999999997</v>
      </c>
      <c r="L101" s="30"/>
    </row>
    <row r="102" spans="1:12">
      <c r="A102" s="74">
        <v>5</v>
      </c>
      <c r="B102" s="74">
        <v>3</v>
      </c>
      <c r="C102" s="75">
        <v>3</v>
      </c>
      <c r="D102" s="65">
        <v>5166016</v>
      </c>
      <c r="E102" s="26" t="s">
        <v>255</v>
      </c>
      <c r="F102" s="92">
        <v>22</v>
      </c>
      <c r="G102" s="179">
        <v>32.45454545454546</v>
      </c>
      <c r="H102" s="93">
        <v>29</v>
      </c>
      <c r="I102" s="179">
        <v>12.517241379310343</v>
      </c>
      <c r="J102" s="94">
        <v>153</v>
      </c>
      <c r="K102" s="182">
        <v>3.8692810457516358</v>
      </c>
      <c r="L102" s="30"/>
    </row>
    <row r="103" spans="1:12">
      <c r="A103" s="74">
        <v>5</v>
      </c>
      <c r="B103" s="74">
        <v>3</v>
      </c>
      <c r="C103" s="75">
        <v>3</v>
      </c>
      <c r="D103" s="65">
        <v>5978028</v>
      </c>
      <c r="E103" s="26" t="s">
        <v>163</v>
      </c>
      <c r="F103" s="92">
        <v>21</v>
      </c>
      <c r="G103" s="179">
        <v>43.38095238095238</v>
      </c>
      <c r="H103" s="93">
        <v>70</v>
      </c>
      <c r="I103" s="179">
        <v>12.628571428571425</v>
      </c>
      <c r="J103" s="94">
        <v>169</v>
      </c>
      <c r="K103" s="182">
        <v>5.5147928994082829</v>
      </c>
      <c r="L103" s="30"/>
    </row>
    <row r="104" spans="1:12">
      <c r="A104" s="74">
        <v>5</v>
      </c>
      <c r="B104" s="74">
        <v>3</v>
      </c>
      <c r="C104" s="75">
        <v>3</v>
      </c>
      <c r="D104" s="65">
        <v>5974040</v>
      </c>
      <c r="E104" s="26" t="s">
        <v>158</v>
      </c>
      <c r="F104" s="92">
        <v>20</v>
      </c>
      <c r="G104" s="179">
        <v>32.449999999999996</v>
      </c>
      <c r="H104" s="93">
        <v>35</v>
      </c>
      <c r="I104" s="179">
        <v>20.657142857142858</v>
      </c>
      <c r="J104" s="94">
        <v>92</v>
      </c>
      <c r="K104" s="182">
        <v>3.6956521739130417</v>
      </c>
      <c r="L104" s="30"/>
    </row>
    <row r="105" spans="1:12">
      <c r="A105" s="74">
        <v>5</v>
      </c>
      <c r="B105" s="74">
        <v>3</v>
      </c>
      <c r="C105" s="75">
        <v>3</v>
      </c>
      <c r="D105" s="65">
        <v>5170044</v>
      </c>
      <c r="E105" s="26" t="s">
        <v>52</v>
      </c>
      <c r="F105" s="92">
        <v>24</v>
      </c>
      <c r="G105" s="179">
        <v>37.500000000000007</v>
      </c>
      <c r="H105" s="93">
        <v>34</v>
      </c>
      <c r="I105" s="179">
        <v>26.029411764705873</v>
      </c>
      <c r="J105" s="94">
        <v>94</v>
      </c>
      <c r="K105" s="182">
        <v>5.627659574468086</v>
      </c>
      <c r="L105" s="30"/>
    </row>
    <row r="106" spans="1:12">
      <c r="A106" s="74">
        <v>5</v>
      </c>
      <c r="B106" s="74">
        <v>3</v>
      </c>
      <c r="C106" s="75">
        <v>3</v>
      </c>
      <c r="D106" s="65">
        <v>5562036</v>
      </c>
      <c r="E106" s="26" t="s">
        <v>113</v>
      </c>
      <c r="F106" s="92">
        <v>2</v>
      </c>
      <c r="G106" s="179">
        <v>66</v>
      </c>
      <c r="H106" s="93">
        <v>23</v>
      </c>
      <c r="I106" s="179">
        <v>24.782608695652179</v>
      </c>
      <c r="J106" s="94">
        <v>49</v>
      </c>
      <c r="K106" s="182">
        <v>4.3265306122448974</v>
      </c>
      <c r="L106" s="30"/>
    </row>
    <row r="107" spans="1:12">
      <c r="A107" s="74">
        <v>5</v>
      </c>
      <c r="B107" s="74">
        <v>3</v>
      </c>
      <c r="C107" s="75">
        <v>3</v>
      </c>
      <c r="D107" s="65">
        <v>5978040</v>
      </c>
      <c r="E107" s="26" t="s">
        <v>166</v>
      </c>
      <c r="F107" s="92">
        <v>8</v>
      </c>
      <c r="G107" s="179">
        <v>31.124999999999996</v>
      </c>
      <c r="H107" s="93">
        <v>16</v>
      </c>
      <c r="I107" s="179">
        <v>18.4375</v>
      </c>
      <c r="J107" s="94">
        <v>72</v>
      </c>
      <c r="K107" s="182">
        <v>3.9444444444444446</v>
      </c>
      <c r="L107" s="30"/>
    </row>
    <row r="108" spans="1:12">
      <c r="A108" s="74">
        <v>5</v>
      </c>
      <c r="B108" s="74">
        <v>3</v>
      </c>
      <c r="C108" s="75">
        <v>3</v>
      </c>
      <c r="D108" s="65">
        <v>5158036</v>
      </c>
      <c r="E108" s="26" t="s">
        <v>39</v>
      </c>
      <c r="F108" s="92">
        <v>9</v>
      </c>
      <c r="G108" s="179">
        <v>81.111111111111114</v>
      </c>
      <c r="H108" s="93">
        <v>15</v>
      </c>
      <c r="I108" s="179">
        <v>11.133333333333333</v>
      </c>
      <c r="J108" s="94">
        <v>33</v>
      </c>
      <c r="K108" s="182">
        <v>4.3636363636363651</v>
      </c>
      <c r="L108" s="30"/>
    </row>
    <row r="109" spans="1:12">
      <c r="A109" s="74">
        <v>5</v>
      </c>
      <c r="B109" s="74">
        <v>3</v>
      </c>
      <c r="C109" s="75">
        <v>3</v>
      </c>
      <c r="D109" s="65">
        <v>5334036</v>
      </c>
      <c r="E109" s="26" t="s">
        <v>61</v>
      </c>
      <c r="F109" s="92">
        <v>26</v>
      </c>
      <c r="G109" s="179">
        <v>72.07692307692308</v>
      </c>
      <c r="H109" s="93">
        <v>21</v>
      </c>
      <c r="I109" s="179">
        <v>13.523809523809526</v>
      </c>
      <c r="J109" s="94">
        <v>76</v>
      </c>
      <c r="K109" s="182">
        <v>3.1973684210526319</v>
      </c>
      <c r="L109" s="30"/>
    </row>
    <row r="110" spans="1:12">
      <c r="A110" s="104"/>
      <c r="B110" s="104"/>
      <c r="C110" s="105"/>
      <c r="D110" s="106"/>
      <c r="E110" s="59" t="s">
        <v>212</v>
      </c>
      <c r="F110" s="173">
        <v>366</v>
      </c>
      <c r="G110" s="180"/>
      <c r="H110" s="173">
        <v>649</v>
      </c>
      <c r="I110" s="180"/>
      <c r="J110" s="174">
        <v>2726</v>
      </c>
      <c r="K110" s="180"/>
      <c r="L110" s="30"/>
    </row>
    <row r="111" spans="1:12">
      <c r="A111" s="74">
        <v>6</v>
      </c>
      <c r="B111" s="74">
        <v>4</v>
      </c>
      <c r="C111" s="75">
        <v>3</v>
      </c>
      <c r="D111" s="65">
        <v>5554004</v>
      </c>
      <c r="E111" s="26" t="s">
        <v>98</v>
      </c>
      <c r="F111" s="92">
        <v>7</v>
      </c>
      <c r="G111" s="179">
        <v>76.571428571428569</v>
      </c>
      <c r="H111" s="93">
        <v>3</v>
      </c>
      <c r="I111" s="179">
        <v>17.333333333333332</v>
      </c>
      <c r="J111" s="94">
        <v>60</v>
      </c>
      <c r="K111" s="182">
        <v>4.2666666666666675</v>
      </c>
      <c r="L111" s="30"/>
    </row>
    <row r="112" spans="1:12">
      <c r="A112" s="74">
        <v>6</v>
      </c>
      <c r="B112" s="74">
        <v>4</v>
      </c>
      <c r="C112" s="75">
        <v>3</v>
      </c>
      <c r="D112" s="65">
        <v>5382008</v>
      </c>
      <c r="E112" s="26" t="s">
        <v>84</v>
      </c>
      <c r="F112" s="92">
        <v>6</v>
      </c>
      <c r="G112" s="179">
        <v>38.666666666666671</v>
      </c>
      <c r="H112" s="93">
        <v>10</v>
      </c>
      <c r="I112" s="179">
        <v>16.5</v>
      </c>
      <c r="J112" s="94">
        <v>15</v>
      </c>
      <c r="K112" s="182">
        <v>6.5333333333333323</v>
      </c>
      <c r="L112" s="30"/>
    </row>
    <row r="113" spans="1:12">
      <c r="A113" s="74">
        <v>6</v>
      </c>
      <c r="B113" s="74">
        <v>4</v>
      </c>
      <c r="C113" s="79">
        <v>3</v>
      </c>
      <c r="D113" s="65">
        <v>5554012</v>
      </c>
      <c r="E113" s="26" t="s">
        <v>100</v>
      </c>
      <c r="F113" s="92">
        <v>7</v>
      </c>
      <c r="G113" s="179">
        <v>91.428571428571431</v>
      </c>
      <c r="H113" s="93">
        <v>28</v>
      </c>
      <c r="I113" s="179">
        <v>33</v>
      </c>
      <c r="J113" s="94">
        <v>203</v>
      </c>
      <c r="K113" s="182">
        <v>3.4433497536945779</v>
      </c>
      <c r="L113" s="30"/>
    </row>
    <row r="114" spans="1:12">
      <c r="A114" s="74">
        <v>6</v>
      </c>
      <c r="B114" s="74">
        <v>4</v>
      </c>
      <c r="C114" s="75">
        <v>3</v>
      </c>
      <c r="D114" s="65">
        <v>5382012</v>
      </c>
      <c r="E114" s="26" t="s">
        <v>85</v>
      </c>
      <c r="F114" s="92">
        <v>8</v>
      </c>
      <c r="G114" s="179">
        <v>8.875</v>
      </c>
      <c r="H114" s="93">
        <v>8</v>
      </c>
      <c r="I114" s="179">
        <v>15.250000000000004</v>
      </c>
      <c r="J114" s="94">
        <v>54</v>
      </c>
      <c r="K114" s="182">
        <v>3.7777777777777772</v>
      </c>
      <c r="L114" s="30"/>
    </row>
    <row r="115" spans="1:12">
      <c r="A115" s="74">
        <v>6</v>
      </c>
      <c r="B115" s="74">
        <v>4</v>
      </c>
      <c r="C115" s="75">
        <v>3</v>
      </c>
      <c r="D115" s="65">
        <v>5758004</v>
      </c>
      <c r="E115" s="26" t="s">
        <v>122</v>
      </c>
      <c r="F115" s="92">
        <v>9</v>
      </c>
      <c r="G115" s="179">
        <v>53.111111111111121</v>
      </c>
      <c r="H115" s="93">
        <v>14</v>
      </c>
      <c r="I115" s="179">
        <v>15.21428571428571</v>
      </c>
      <c r="J115" s="94">
        <v>28</v>
      </c>
      <c r="K115" s="182">
        <v>2.8214285714285716</v>
      </c>
      <c r="L115" s="30"/>
    </row>
    <row r="116" spans="1:12">
      <c r="A116" s="74">
        <v>6</v>
      </c>
      <c r="B116" s="74">
        <v>4</v>
      </c>
      <c r="C116" s="75">
        <v>3</v>
      </c>
      <c r="D116" s="65">
        <v>5558012</v>
      </c>
      <c r="E116" s="26" t="s">
        <v>102</v>
      </c>
      <c r="F116" s="92">
        <v>15</v>
      </c>
      <c r="G116" s="179">
        <v>7.0666666666666655</v>
      </c>
      <c r="H116" s="93">
        <v>16</v>
      </c>
      <c r="I116" s="179">
        <v>20.000000000000004</v>
      </c>
      <c r="J116" s="94">
        <v>88</v>
      </c>
      <c r="K116" s="182">
        <v>3.3636363636363638</v>
      </c>
      <c r="L116" s="30"/>
    </row>
    <row r="117" spans="1:12">
      <c r="A117" s="74">
        <v>6</v>
      </c>
      <c r="B117" s="74">
        <v>4</v>
      </c>
      <c r="C117" s="75">
        <v>3</v>
      </c>
      <c r="D117" s="65">
        <v>5558016</v>
      </c>
      <c r="E117" s="26" t="s">
        <v>103</v>
      </c>
      <c r="F117" s="92">
        <v>18</v>
      </c>
      <c r="G117" s="179">
        <v>38.222222222222214</v>
      </c>
      <c r="H117" s="93">
        <v>41</v>
      </c>
      <c r="I117" s="179">
        <v>13.243902439024387</v>
      </c>
      <c r="J117" s="94">
        <v>114</v>
      </c>
      <c r="K117" s="182">
        <v>3.2807017543859653</v>
      </c>
      <c r="L117" s="30"/>
    </row>
    <row r="118" spans="1:12">
      <c r="A118" s="74">
        <v>6</v>
      </c>
      <c r="B118" s="74">
        <v>4</v>
      </c>
      <c r="C118" s="75">
        <v>3</v>
      </c>
      <c r="D118" s="65">
        <v>5566008</v>
      </c>
      <c r="E118" s="26" t="s">
        <v>114</v>
      </c>
      <c r="F118" s="92">
        <v>8</v>
      </c>
      <c r="G118" s="179">
        <v>37.125</v>
      </c>
      <c r="H118" s="93">
        <v>21</v>
      </c>
      <c r="I118" s="179">
        <v>9.5714285714285712</v>
      </c>
      <c r="J118" s="94">
        <v>37</v>
      </c>
      <c r="K118" s="182">
        <v>4.4324324324324342</v>
      </c>
      <c r="L118" s="30"/>
    </row>
    <row r="119" spans="1:12">
      <c r="A119" s="74">
        <v>6</v>
      </c>
      <c r="B119" s="74">
        <v>4</v>
      </c>
      <c r="C119" s="75">
        <v>3</v>
      </c>
      <c r="D119" s="65">
        <v>5370004</v>
      </c>
      <c r="E119" s="26" t="s">
        <v>71</v>
      </c>
      <c r="F119" s="92">
        <v>12</v>
      </c>
      <c r="G119" s="179">
        <v>75.916666666666657</v>
      </c>
      <c r="H119" s="93">
        <v>34</v>
      </c>
      <c r="I119" s="179">
        <v>17.82352941176471</v>
      </c>
      <c r="J119" s="94">
        <v>43</v>
      </c>
      <c r="K119" s="182">
        <v>4.5348837209302326</v>
      </c>
      <c r="L119" s="30"/>
    </row>
    <row r="120" spans="1:12">
      <c r="A120" s="74">
        <v>6</v>
      </c>
      <c r="B120" s="74">
        <v>4</v>
      </c>
      <c r="C120" s="75">
        <v>3</v>
      </c>
      <c r="D120" s="65">
        <v>5562016</v>
      </c>
      <c r="E120" s="26" t="s">
        <v>108</v>
      </c>
      <c r="F120" s="92">
        <v>7</v>
      </c>
      <c r="G120" s="179">
        <v>99.857142857142861</v>
      </c>
      <c r="H120" s="93">
        <v>14</v>
      </c>
      <c r="I120" s="179">
        <v>16.357142857142858</v>
      </c>
      <c r="J120" s="94">
        <v>74</v>
      </c>
      <c r="K120" s="182">
        <v>4.972972972972971</v>
      </c>
      <c r="L120" s="30"/>
    </row>
    <row r="121" spans="1:12">
      <c r="A121" s="74">
        <v>6</v>
      </c>
      <c r="B121" s="74">
        <v>4</v>
      </c>
      <c r="C121" s="75">
        <v>3</v>
      </c>
      <c r="D121" s="65">
        <v>5382020</v>
      </c>
      <c r="E121" s="26" t="s">
        <v>86</v>
      </c>
      <c r="F121" s="92">
        <v>8</v>
      </c>
      <c r="G121" s="179">
        <v>80.375</v>
      </c>
      <c r="H121" s="93">
        <v>17</v>
      </c>
      <c r="I121" s="179">
        <v>21.647058823529417</v>
      </c>
      <c r="J121" s="94">
        <v>126</v>
      </c>
      <c r="K121" s="182">
        <v>6.5079365079365106</v>
      </c>
      <c r="L121" s="30"/>
    </row>
    <row r="122" spans="1:12">
      <c r="A122" s="74">
        <v>6</v>
      </c>
      <c r="B122" s="74">
        <v>4</v>
      </c>
      <c r="C122" s="75">
        <v>3</v>
      </c>
      <c r="D122" s="65">
        <v>5954020</v>
      </c>
      <c r="E122" s="26" t="s">
        <v>141</v>
      </c>
      <c r="F122" s="92">
        <v>0</v>
      </c>
      <c r="G122" s="179">
        <v>0</v>
      </c>
      <c r="H122" s="93">
        <v>4</v>
      </c>
      <c r="I122" s="179">
        <v>21.25</v>
      </c>
      <c r="J122" s="94">
        <v>20</v>
      </c>
      <c r="K122" s="182">
        <v>5.4</v>
      </c>
      <c r="L122" s="30"/>
    </row>
    <row r="123" spans="1:12">
      <c r="A123" s="74">
        <v>6</v>
      </c>
      <c r="B123" s="74">
        <v>4</v>
      </c>
      <c r="C123" s="75">
        <v>3</v>
      </c>
      <c r="D123" s="65">
        <v>5162016</v>
      </c>
      <c r="E123" s="26" t="s">
        <v>42</v>
      </c>
      <c r="F123" s="92">
        <v>7</v>
      </c>
      <c r="G123" s="179">
        <v>79.142857142857153</v>
      </c>
      <c r="H123" s="93">
        <v>15</v>
      </c>
      <c r="I123" s="179">
        <v>21.6</v>
      </c>
      <c r="J123" s="94">
        <v>75</v>
      </c>
      <c r="K123" s="182">
        <v>4.08</v>
      </c>
      <c r="L123" s="30"/>
    </row>
    <row r="124" spans="1:12">
      <c r="A124" s="74">
        <v>6</v>
      </c>
      <c r="B124" s="74">
        <v>4</v>
      </c>
      <c r="C124" s="75">
        <v>3</v>
      </c>
      <c r="D124" s="65">
        <v>5154032</v>
      </c>
      <c r="E124" s="26" t="s">
        <v>28</v>
      </c>
      <c r="F124" s="92">
        <v>12</v>
      </c>
      <c r="G124" s="179">
        <v>30.916666666666664</v>
      </c>
      <c r="H124" s="93">
        <v>22</v>
      </c>
      <c r="I124" s="179">
        <v>14.272727272727277</v>
      </c>
      <c r="J124" s="94">
        <v>58</v>
      </c>
      <c r="K124" s="182">
        <v>6.0862068965517242</v>
      </c>
      <c r="L124" s="30"/>
    </row>
    <row r="125" spans="1:12">
      <c r="A125" s="74">
        <v>6</v>
      </c>
      <c r="B125" s="74">
        <v>4</v>
      </c>
      <c r="C125" s="75">
        <v>3</v>
      </c>
      <c r="D125" s="65">
        <v>5382024</v>
      </c>
      <c r="E125" s="26" t="s">
        <v>87</v>
      </c>
      <c r="F125" s="92">
        <v>6</v>
      </c>
      <c r="G125" s="179">
        <v>48.666666666666664</v>
      </c>
      <c r="H125" s="93">
        <v>22</v>
      </c>
      <c r="I125" s="179">
        <v>10.954545454545453</v>
      </c>
      <c r="J125" s="94">
        <v>18</v>
      </c>
      <c r="K125" s="182">
        <v>5.833333333333333</v>
      </c>
      <c r="L125" s="30"/>
    </row>
    <row r="126" spans="1:12">
      <c r="A126" s="74">
        <v>6</v>
      </c>
      <c r="B126" s="74">
        <v>4</v>
      </c>
      <c r="C126" s="75">
        <v>3</v>
      </c>
      <c r="D126" s="65">
        <v>5378016</v>
      </c>
      <c r="E126" s="26" t="s">
        <v>80</v>
      </c>
      <c r="F126" s="92">
        <v>3</v>
      </c>
      <c r="G126" s="179">
        <v>14.333333333333332</v>
      </c>
      <c r="H126" s="93">
        <v>21</v>
      </c>
      <c r="I126" s="179">
        <v>11.095238095238095</v>
      </c>
      <c r="J126" s="94">
        <v>72</v>
      </c>
      <c r="K126" s="182">
        <v>12.5</v>
      </c>
      <c r="L126" s="30"/>
    </row>
    <row r="127" spans="1:12">
      <c r="A127" s="74">
        <v>6</v>
      </c>
      <c r="B127" s="74">
        <v>4</v>
      </c>
      <c r="C127" s="75">
        <v>3</v>
      </c>
      <c r="D127" s="65">
        <v>5382028</v>
      </c>
      <c r="E127" s="26" t="s">
        <v>88</v>
      </c>
      <c r="F127" s="92">
        <v>10</v>
      </c>
      <c r="G127" s="179">
        <v>128.1</v>
      </c>
      <c r="H127" s="93">
        <v>20</v>
      </c>
      <c r="I127" s="179">
        <v>23.350000000000005</v>
      </c>
      <c r="J127" s="94">
        <v>65</v>
      </c>
      <c r="K127" s="182">
        <v>4.1999999999999975</v>
      </c>
      <c r="L127" s="30"/>
    </row>
    <row r="128" spans="1:12">
      <c r="A128" s="74">
        <v>6</v>
      </c>
      <c r="B128" s="74">
        <v>4</v>
      </c>
      <c r="C128" s="75">
        <v>3</v>
      </c>
      <c r="D128" s="65">
        <v>5382044</v>
      </c>
      <c r="E128" s="26" t="s">
        <v>90</v>
      </c>
      <c r="F128" s="92">
        <v>0</v>
      </c>
      <c r="G128" s="179">
        <v>0</v>
      </c>
      <c r="H128" s="93">
        <v>9</v>
      </c>
      <c r="I128" s="179">
        <v>14.111111111111111</v>
      </c>
      <c r="J128" s="94">
        <v>87</v>
      </c>
      <c r="K128" s="182">
        <v>4.666666666666667</v>
      </c>
      <c r="L128" s="30"/>
    </row>
    <row r="129" spans="1:12">
      <c r="A129" s="74">
        <v>6</v>
      </c>
      <c r="B129" s="74">
        <v>4</v>
      </c>
      <c r="C129" s="75">
        <v>3</v>
      </c>
      <c r="D129" s="65">
        <v>5570028</v>
      </c>
      <c r="E129" s="26" t="s">
        <v>120</v>
      </c>
      <c r="F129" s="92">
        <v>3</v>
      </c>
      <c r="G129" s="179">
        <v>59.333333333333336</v>
      </c>
      <c r="H129" s="93">
        <v>17</v>
      </c>
      <c r="I129" s="179">
        <v>7.4117647058823524</v>
      </c>
      <c r="J129" s="94">
        <v>243</v>
      </c>
      <c r="K129" s="182">
        <v>3.2962962962962963</v>
      </c>
      <c r="L129" s="30"/>
    </row>
    <row r="130" spans="1:12">
      <c r="A130" s="74">
        <v>6</v>
      </c>
      <c r="B130" s="74">
        <v>4</v>
      </c>
      <c r="C130" s="75">
        <v>3</v>
      </c>
      <c r="D130" s="65">
        <v>5378024</v>
      </c>
      <c r="E130" s="26" t="s">
        <v>81</v>
      </c>
      <c r="F130" s="92">
        <v>2</v>
      </c>
      <c r="G130" s="179">
        <v>19.5</v>
      </c>
      <c r="H130" s="93">
        <v>9</v>
      </c>
      <c r="I130" s="179">
        <v>20.444444444444443</v>
      </c>
      <c r="J130" s="94">
        <v>96</v>
      </c>
      <c r="K130" s="182">
        <v>5</v>
      </c>
      <c r="L130" s="30"/>
    </row>
    <row r="131" spans="1:12">
      <c r="A131" s="74">
        <v>6</v>
      </c>
      <c r="B131" s="74">
        <v>4</v>
      </c>
      <c r="C131" s="75">
        <v>3</v>
      </c>
      <c r="D131" s="65">
        <v>5962052</v>
      </c>
      <c r="E131" s="26" t="s">
        <v>154</v>
      </c>
      <c r="F131" s="92">
        <v>10</v>
      </c>
      <c r="G131" s="179">
        <v>89.300000000000011</v>
      </c>
      <c r="H131" s="93">
        <v>7</v>
      </c>
      <c r="I131" s="179">
        <v>27.142857142857142</v>
      </c>
      <c r="J131" s="94">
        <v>25</v>
      </c>
      <c r="K131" s="182">
        <v>3.3199999999999994</v>
      </c>
      <c r="L131" s="30"/>
    </row>
    <row r="132" spans="1:12">
      <c r="A132" s="74">
        <v>6</v>
      </c>
      <c r="B132" s="74">
        <v>4</v>
      </c>
      <c r="C132" s="75">
        <v>3</v>
      </c>
      <c r="D132" s="65">
        <v>5770032</v>
      </c>
      <c r="E132" s="26" t="s">
        <v>131</v>
      </c>
      <c r="F132" s="92">
        <v>20</v>
      </c>
      <c r="G132" s="179">
        <v>30.549999999999997</v>
      </c>
      <c r="H132" s="93">
        <v>17</v>
      </c>
      <c r="I132" s="179">
        <v>11.705882352941174</v>
      </c>
      <c r="J132" s="94">
        <v>57</v>
      </c>
      <c r="K132" s="182">
        <v>4.4385964912280702</v>
      </c>
      <c r="L132" s="30"/>
    </row>
    <row r="133" spans="1:12">
      <c r="A133" s="74">
        <v>6</v>
      </c>
      <c r="B133" s="74">
        <v>4</v>
      </c>
      <c r="C133" s="75">
        <v>3</v>
      </c>
      <c r="D133" s="65">
        <v>5374036</v>
      </c>
      <c r="E133" s="26" t="s">
        <v>76</v>
      </c>
      <c r="F133" s="92">
        <v>7</v>
      </c>
      <c r="G133" s="179">
        <v>13.999999999999998</v>
      </c>
      <c r="H133" s="93">
        <v>15</v>
      </c>
      <c r="I133" s="179">
        <v>20.666666666666668</v>
      </c>
      <c r="J133" s="94">
        <v>39</v>
      </c>
      <c r="K133" s="182">
        <v>3.7435897435897436</v>
      </c>
      <c r="L133" s="30"/>
    </row>
    <row r="134" spans="1:12">
      <c r="A134" s="74">
        <v>6</v>
      </c>
      <c r="B134" s="74">
        <v>4</v>
      </c>
      <c r="C134" s="75">
        <v>3</v>
      </c>
      <c r="D134" s="65">
        <v>5754028</v>
      </c>
      <c r="E134" s="26" t="s">
        <v>269</v>
      </c>
      <c r="F134" s="92">
        <v>15</v>
      </c>
      <c r="G134" s="179">
        <v>45.2</v>
      </c>
      <c r="H134" s="93">
        <v>31</v>
      </c>
      <c r="I134" s="179">
        <v>21.322580645161299</v>
      </c>
      <c r="J134" s="94">
        <v>76</v>
      </c>
      <c r="K134" s="182">
        <v>3.8552631578947372</v>
      </c>
      <c r="L134" s="30"/>
    </row>
    <row r="135" spans="1:12">
      <c r="A135" s="74">
        <v>6</v>
      </c>
      <c r="B135" s="74">
        <v>4</v>
      </c>
      <c r="C135" s="75">
        <v>3</v>
      </c>
      <c r="D135" s="65">
        <v>5382048</v>
      </c>
      <c r="E135" s="26" t="s">
        <v>91</v>
      </c>
      <c r="F135" s="92">
        <v>4</v>
      </c>
      <c r="G135" s="179">
        <v>61.75</v>
      </c>
      <c r="H135" s="93">
        <v>14</v>
      </c>
      <c r="I135" s="179">
        <v>15.142857142857142</v>
      </c>
      <c r="J135" s="94">
        <v>36</v>
      </c>
      <c r="K135" s="182">
        <v>4.4166666666666661</v>
      </c>
      <c r="L135" s="30"/>
    </row>
    <row r="136" spans="1:12">
      <c r="A136" s="74">
        <v>6</v>
      </c>
      <c r="B136" s="74">
        <v>4</v>
      </c>
      <c r="C136" s="75">
        <v>3</v>
      </c>
      <c r="D136" s="65">
        <v>5170032</v>
      </c>
      <c r="E136" s="26" t="s">
        <v>51</v>
      </c>
      <c r="F136" s="92">
        <v>6</v>
      </c>
      <c r="G136" s="179">
        <v>47</v>
      </c>
      <c r="H136" s="93">
        <v>18</v>
      </c>
      <c r="I136" s="179">
        <v>13.611111111111111</v>
      </c>
      <c r="J136" s="94">
        <v>46</v>
      </c>
      <c r="K136" s="182">
        <v>3.152173913043478</v>
      </c>
      <c r="L136" s="30"/>
    </row>
    <row r="137" spans="1:12">
      <c r="A137" s="74">
        <v>6</v>
      </c>
      <c r="B137" s="74">
        <v>4</v>
      </c>
      <c r="C137" s="75">
        <v>3</v>
      </c>
      <c r="D137" s="65">
        <v>5378028</v>
      </c>
      <c r="E137" s="26" t="s">
        <v>82</v>
      </c>
      <c r="F137" s="92">
        <v>0</v>
      </c>
      <c r="G137" s="179">
        <v>0</v>
      </c>
      <c r="H137" s="93">
        <v>19</v>
      </c>
      <c r="I137" s="179">
        <v>8.4736842105263168</v>
      </c>
      <c r="J137" s="94">
        <v>49</v>
      </c>
      <c r="K137" s="182">
        <v>5.4489795918367347</v>
      </c>
      <c r="L137" s="30"/>
    </row>
    <row r="138" spans="1:12">
      <c r="A138" s="74">
        <v>6</v>
      </c>
      <c r="B138" s="74">
        <v>4</v>
      </c>
      <c r="C138" s="75">
        <v>3</v>
      </c>
      <c r="D138" s="65">
        <v>5958040</v>
      </c>
      <c r="E138" s="26" t="s">
        <v>147</v>
      </c>
      <c r="F138" s="92">
        <v>5</v>
      </c>
      <c r="G138" s="179">
        <v>114.4</v>
      </c>
      <c r="H138" s="93">
        <v>11</v>
      </c>
      <c r="I138" s="179">
        <v>32.81818181818182</v>
      </c>
      <c r="J138" s="94">
        <v>41</v>
      </c>
      <c r="K138" s="182">
        <v>3.6341463414634143</v>
      </c>
      <c r="L138" s="30"/>
    </row>
    <row r="139" spans="1:12">
      <c r="A139" s="74">
        <v>6</v>
      </c>
      <c r="B139" s="74">
        <v>4</v>
      </c>
      <c r="C139" s="75">
        <v>3</v>
      </c>
      <c r="D139" s="65">
        <v>5954028</v>
      </c>
      <c r="E139" s="26" t="s">
        <v>143</v>
      </c>
      <c r="F139" s="92">
        <v>5</v>
      </c>
      <c r="G139" s="179">
        <v>29.2</v>
      </c>
      <c r="H139" s="93">
        <v>7</v>
      </c>
      <c r="I139" s="179">
        <v>27.285714285714288</v>
      </c>
      <c r="J139" s="94">
        <v>72</v>
      </c>
      <c r="K139" s="182">
        <v>5.0555555555555545</v>
      </c>
      <c r="L139" s="30"/>
    </row>
    <row r="140" spans="1:12">
      <c r="A140" s="74">
        <v>6</v>
      </c>
      <c r="B140" s="74">
        <v>4</v>
      </c>
      <c r="C140" s="75">
        <v>3</v>
      </c>
      <c r="D140" s="65">
        <v>5958044</v>
      </c>
      <c r="E140" s="26" t="s">
        <v>148</v>
      </c>
      <c r="F140" s="92">
        <v>8</v>
      </c>
      <c r="G140" s="179">
        <v>32.125</v>
      </c>
      <c r="H140" s="93">
        <v>12</v>
      </c>
      <c r="I140" s="179">
        <v>9.2499999999999982</v>
      </c>
      <c r="J140" s="94">
        <v>4</v>
      </c>
      <c r="K140" s="182">
        <v>9.5</v>
      </c>
      <c r="L140" s="30"/>
    </row>
    <row r="141" spans="1:12">
      <c r="A141" s="74">
        <v>6</v>
      </c>
      <c r="B141" s="74">
        <v>4</v>
      </c>
      <c r="C141" s="75">
        <v>3</v>
      </c>
      <c r="D141" s="65">
        <v>5754044</v>
      </c>
      <c r="E141" s="26" t="s">
        <v>220</v>
      </c>
      <c r="F141" s="92">
        <v>7</v>
      </c>
      <c r="G141" s="179">
        <v>42.714285714285715</v>
      </c>
      <c r="H141" s="93">
        <v>17</v>
      </c>
      <c r="I141" s="179">
        <v>33.82352941176471</v>
      </c>
      <c r="J141" s="94">
        <v>56</v>
      </c>
      <c r="K141" s="182">
        <v>3.4107142857142851</v>
      </c>
      <c r="L141" s="30"/>
    </row>
    <row r="142" spans="1:12">
      <c r="A142" s="74">
        <v>6</v>
      </c>
      <c r="B142" s="74">
        <v>4</v>
      </c>
      <c r="C142" s="75">
        <v>3</v>
      </c>
      <c r="D142" s="65">
        <v>5974044</v>
      </c>
      <c r="E142" s="26" t="s">
        <v>159</v>
      </c>
      <c r="F142" s="92">
        <v>7</v>
      </c>
      <c r="G142" s="179">
        <v>9.8571428571428577</v>
      </c>
      <c r="H142" s="93">
        <v>22</v>
      </c>
      <c r="I142" s="179">
        <v>11.272727272727275</v>
      </c>
      <c r="J142" s="94">
        <v>70</v>
      </c>
      <c r="K142" s="182">
        <v>4.6428571428571423</v>
      </c>
      <c r="L142" s="30"/>
    </row>
    <row r="143" spans="1:12">
      <c r="A143" s="74">
        <v>6</v>
      </c>
      <c r="B143" s="74">
        <v>4</v>
      </c>
      <c r="C143" s="75">
        <v>3</v>
      </c>
      <c r="D143" s="65">
        <v>5378032</v>
      </c>
      <c r="E143" s="26" t="s">
        <v>83</v>
      </c>
      <c r="F143" s="92">
        <v>8</v>
      </c>
      <c r="G143" s="179">
        <v>34.625</v>
      </c>
      <c r="H143" s="93">
        <v>23</v>
      </c>
      <c r="I143" s="179">
        <v>12.695652173913043</v>
      </c>
      <c r="J143" s="94">
        <v>83</v>
      </c>
      <c r="K143" s="182">
        <v>4.5180722891566267</v>
      </c>
      <c r="L143" s="30"/>
    </row>
    <row r="144" spans="1:12">
      <c r="A144" s="74">
        <v>6</v>
      </c>
      <c r="B144" s="74">
        <v>4</v>
      </c>
      <c r="C144" s="75">
        <v>3</v>
      </c>
      <c r="D144" s="65">
        <v>5954032</v>
      </c>
      <c r="E144" s="26" t="s">
        <v>144</v>
      </c>
      <c r="F144" s="92">
        <v>1</v>
      </c>
      <c r="G144" s="179">
        <v>50</v>
      </c>
      <c r="H144" s="93">
        <v>10</v>
      </c>
      <c r="I144" s="179">
        <v>16.099999999999998</v>
      </c>
      <c r="J144" s="94">
        <v>83</v>
      </c>
      <c r="K144" s="182">
        <v>6.0481927710843362</v>
      </c>
      <c r="L144" s="30"/>
    </row>
    <row r="145" spans="1:12">
      <c r="A145" s="74">
        <v>6</v>
      </c>
      <c r="B145" s="74">
        <v>4</v>
      </c>
      <c r="C145" s="75">
        <v>3</v>
      </c>
      <c r="D145" s="65">
        <v>5374048</v>
      </c>
      <c r="E145" s="26" t="s">
        <v>77</v>
      </c>
      <c r="F145" s="92">
        <v>9</v>
      </c>
      <c r="G145" s="179">
        <v>19</v>
      </c>
      <c r="H145" s="93">
        <v>16</v>
      </c>
      <c r="I145" s="179">
        <v>21.812499999999996</v>
      </c>
      <c r="J145" s="94">
        <v>36</v>
      </c>
      <c r="K145" s="182">
        <v>3.9444444444444442</v>
      </c>
      <c r="L145" s="30"/>
    </row>
    <row r="146" spans="1:12">
      <c r="A146" s="74">
        <v>6</v>
      </c>
      <c r="B146" s="74">
        <v>4</v>
      </c>
      <c r="C146" s="75">
        <v>3</v>
      </c>
      <c r="D146" s="65">
        <v>5374052</v>
      </c>
      <c r="E146" s="26" t="s">
        <v>78</v>
      </c>
      <c r="F146" s="92">
        <v>1</v>
      </c>
      <c r="G146" s="179">
        <v>3</v>
      </c>
      <c r="H146" s="93">
        <v>4</v>
      </c>
      <c r="I146" s="179">
        <v>33.25</v>
      </c>
      <c r="J146" s="94">
        <v>33</v>
      </c>
      <c r="K146" s="182">
        <v>4.6060606060606064</v>
      </c>
      <c r="L146" s="30"/>
    </row>
    <row r="147" spans="1:12">
      <c r="A147" s="104"/>
      <c r="B147" s="104"/>
      <c r="C147" s="105"/>
      <c r="D147" s="106"/>
      <c r="E147" s="59" t="s">
        <v>213</v>
      </c>
      <c r="F147" s="173">
        <v>261</v>
      </c>
      <c r="G147" s="180"/>
      <c r="H147" s="173">
        <v>588</v>
      </c>
      <c r="I147" s="180"/>
      <c r="J147" s="174">
        <v>2382</v>
      </c>
      <c r="K147" s="180"/>
      <c r="L147" s="30"/>
    </row>
    <row r="148" spans="1:12">
      <c r="A148" s="74">
        <v>7</v>
      </c>
      <c r="B148" s="74">
        <v>1</v>
      </c>
      <c r="C148" s="75">
        <v>4</v>
      </c>
      <c r="D148" s="65">
        <v>5362008</v>
      </c>
      <c r="E148" s="26" t="s">
        <v>63</v>
      </c>
      <c r="F148" s="92">
        <v>22</v>
      </c>
      <c r="G148" s="179">
        <v>32.499999999999993</v>
      </c>
      <c r="H148" s="93">
        <v>72</v>
      </c>
      <c r="I148" s="179">
        <v>16.597222222222218</v>
      </c>
      <c r="J148" s="94">
        <v>106</v>
      </c>
      <c r="K148" s="182">
        <v>3.943396226415095</v>
      </c>
      <c r="L148" s="30"/>
    </row>
    <row r="149" spans="1:12">
      <c r="A149" s="74">
        <v>7</v>
      </c>
      <c r="B149" s="74">
        <v>1</v>
      </c>
      <c r="C149" s="75">
        <v>4</v>
      </c>
      <c r="D149" s="65">
        <v>5562004</v>
      </c>
      <c r="E149" s="26" t="s">
        <v>104</v>
      </c>
      <c r="F149" s="92">
        <v>44</v>
      </c>
      <c r="G149" s="179">
        <v>56.727272727272727</v>
      </c>
      <c r="H149" s="93">
        <v>107</v>
      </c>
      <c r="I149" s="179">
        <v>18.429906542056074</v>
      </c>
      <c r="J149" s="94">
        <v>233</v>
      </c>
      <c r="K149" s="182">
        <v>4.1373390557939933</v>
      </c>
      <c r="L149" s="30"/>
    </row>
    <row r="150" spans="1:12">
      <c r="A150" s="74">
        <v>7</v>
      </c>
      <c r="B150" s="74">
        <v>1</v>
      </c>
      <c r="C150" s="75">
        <v>4</v>
      </c>
      <c r="D150" s="65">
        <v>5358008</v>
      </c>
      <c r="E150" s="26" t="s">
        <v>62</v>
      </c>
      <c r="F150" s="92">
        <v>23</v>
      </c>
      <c r="G150" s="179">
        <v>40.130434782608695</v>
      </c>
      <c r="H150" s="93">
        <v>59</v>
      </c>
      <c r="I150" s="179">
        <v>16.610169491525426</v>
      </c>
      <c r="J150" s="94">
        <v>127</v>
      </c>
      <c r="K150" s="182">
        <v>4.4960629921259834</v>
      </c>
      <c r="L150" s="30"/>
    </row>
    <row r="151" spans="1:12">
      <c r="A151" s="74">
        <v>7</v>
      </c>
      <c r="B151" s="74">
        <v>1</v>
      </c>
      <c r="C151" s="75">
        <v>4</v>
      </c>
      <c r="D151" s="65">
        <v>5334012</v>
      </c>
      <c r="E151" s="26" t="s">
        <v>58</v>
      </c>
      <c r="F151" s="92">
        <v>51</v>
      </c>
      <c r="G151" s="179">
        <v>67.666666666666657</v>
      </c>
      <c r="H151" s="93">
        <v>50</v>
      </c>
      <c r="I151" s="179">
        <v>33.58</v>
      </c>
      <c r="J151" s="94">
        <v>131</v>
      </c>
      <c r="K151" s="182">
        <v>3.061068702290076</v>
      </c>
      <c r="L151" s="30"/>
    </row>
    <row r="152" spans="1:12">
      <c r="A152" s="74">
        <v>7</v>
      </c>
      <c r="B152" s="74">
        <v>1</v>
      </c>
      <c r="C152" s="75">
        <v>4</v>
      </c>
      <c r="D152" s="65">
        <v>5562014</v>
      </c>
      <c r="E152" s="26" t="s">
        <v>107</v>
      </c>
      <c r="F152" s="92">
        <v>22</v>
      </c>
      <c r="G152" s="179">
        <v>30.77272727272727</v>
      </c>
      <c r="H152" s="93">
        <v>61</v>
      </c>
      <c r="I152" s="179">
        <v>18.950819672131143</v>
      </c>
      <c r="J152" s="94">
        <v>402</v>
      </c>
      <c r="K152" s="182">
        <v>5.0149253731343233</v>
      </c>
      <c r="L152" s="30"/>
    </row>
    <row r="153" spans="1:12">
      <c r="A153" s="74">
        <v>7</v>
      </c>
      <c r="B153" s="74">
        <v>1</v>
      </c>
      <c r="C153" s="75">
        <v>4</v>
      </c>
      <c r="D153" s="65">
        <v>5562020</v>
      </c>
      <c r="E153" s="26" t="s">
        <v>109</v>
      </c>
      <c r="F153" s="92">
        <v>14</v>
      </c>
      <c r="G153" s="179">
        <v>72.5</v>
      </c>
      <c r="H153" s="93">
        <v>31</v>
      </c>
      <c r="I153" s="179">
        <v>12.838709677419352</v>
      </c>
      <c r="J153" s="94">
        <v>134</v>
      </c>
      <c r="K153" s="182">
        <v>4.6119402985074629</v>
      </c>
      <c r="L153" s="30"/>
    </row>
    <row r="154" spans="1:12">
      <c r="A154" s="74">
        <v>7</v>
      </c>
      <c r="B154" s="74">
        <v>1</v>
      </c>
      <c r="C154" s="75">
        <v>4</v>
      </c>
      <c r="D154" s="65">
        <v>5978024</v>
      </c>
      <c r="E154" s="26" t="s">
        <v>162</v>
      </c>
      <c r="F154" s="92">
        <v>69</v>
      </c>
      <c r="G154" s="179">
        <v>38.811594202898547</v>
      </c>
      <c r="H154" s="93">
        <v>87</v>
      </c>
      <c r="I154" s="179">
        <v>16.528735632183903</v>
      </c>
      <c r="J154" s="94">
        <v>84</v>
      </c>
      <c r="K154" s="182">
        <v>5.666666666666667</v>
      </c>
      <c r="L154" s="30"/>
    </row>
    <row r="155" spans="1:12">
      <c r="A155" s="74">
        <v>7</v>
      </c>
      <c r="B155" s="74">
        <v>1</v>
      </c>
      <c r="C155" s="75">
        <v>4</v>
      </c>
      <c r="D155" s="65">
        <v>5562024</v>
      </c>
      <c r="E155" s="26" t="s">
        <v>110</v>
      </c>
      <c r="F155" s="92">
        <v>20</v>
      </c>
      <c r="G155" s="179">
        <v>54.55</v>
      </c>
      <c r="H155" s="93">
        <v>55</v>
      </c>
      <c r="I155" s="179">
        <v>15.981818181818181</v>
      </c>
      <c r="J155" s="94">
        <v>261</v>
      </c>
      <c r="K155" s="182">
        <v>4.7356321839080495</v>
      </c>
      <c r="L155" s="30"/>
    </row>
    <row r="156" spans="1:12">
      <c r="A156" s="74">
        <v>7</v>
      </c>
      <c r="B156" s="74">
        <v>1</v>
      </c>
      <c r="C156" s="75">
        <v>4</v>
      </c>
      <c r="D156" s="65">
        <v>5770024</v>
      </c>
      <c r="E156" s="26" t="s">
        <v>130</v>
      </c>
      <c r="F156" s="92">
        <v>19</v>
      </c>
      <c r="G156" s="179">
        <v>68.421052631578945</v>
      </c>
      <c r="H156" s="93">
        <v>38</v>
      </c>
      <c r="I156" s="179">
        <v>31.473684210526315</v>
      </c>
      <c r="J156" s="94">
        <v>277</v>
      </c>
      <c r="K156" s="182">
        <v>4.0397111913357389</v>
      </c>
      <c r="L156" s="30"/>
    </row>
    <row r="157" spans="1:12">
      <c r="A157" s="74">
        <v>7</v>
      </c>
      <c r="B157" s="74">
        <v>1</v>
      </c>
      <c r="C157" s="75">
        <v>4</v>
      </c>
      <c r="D157" s="65">
        <v>5562032</v>
      </c>
      <c r="E157" s="26" t="s">
        <v>112</v>
      </c>
      <c r="F157" s="92">
        <v>34</v>
      </c>
      <c r="G157" s="179">
        <v>38.764705882352942</v>
      </c>
      <c r="H157" s="93">
        <v>79</v>
      </c>
      <c r="I157" s="179">
        <v>13.632911392405065</v>
      </c>
      <c r="J157" s="94">
        <v>229</v>
      </c>
      <c r="K157" s="182">
        <v>3.7729257641921379</v>
      </c>
      <c r="L157" s="30"/>
    </row>
    <row r="158" spans="1:12">
      <c r="A158" s="74">
        <v>7</v>
      </c>
      <c r="B158" s="74">
        <v>1</v>
      </c>
      <c r="C158" s="75">
        <v>4</v>
      </c>
      <c r="D158" s="65">
        <v>5334032</v>
      </c>
      <c r="E158" s="26" t="s">
        <v>60</v>
      </c>
      <c r="F158" s="92">
        <v>14</v>
      </c>
      <c r="G158" s="179">
        <v>37.928571428571423</v>
      </c>
      <c r="H158" s="93">
        <v>42</v>
      </c>
      <c r="I158" s="179">
        <v>12.619047619047617</v>
      </c>
      <c r="J158" s="94">
        <v>253</v>
      </c>
      <c r="K158" s="182">
        <v>7.1541501976284572</v>
      </c>
      <c r="L158" s="30"/>
    </row>
    <row r="159" spans="1:12">
      <c r="A159" s="104"/>
      <c r="B159" s="104"/>
      <c r="C159" s="105"/>
      <c r="D159" s="106"/>
      <c r="E159" s="59" t="s">
        <v>214</v>
      </c>
      <c r="F159" s="173">
        <v>332</v>
      </c>
      <c r="G159" s="180"/>
      <c r="H159" s="173">
        <v>681</v>
      </c>
      <c r="I159" s="180"/>
      <c r="J159" s="174">
        <v>2237</v>
      </c>
      <c r="K159" s="180"/>
      <c r="L159" s="30"/>
    </row>
    <row r="160" spans="1:12">
      <c r="A160" s="74">
        <v>8</v>
      </c>
      <c r="B160" s="74">
        <v>2</v>
      </c>
      <c r="C160" s="75">
        <v>4</v>
      </c>
      <c r="D160" s="65">
        <v>5570004</v>
      </c>
      <c r="E160" s="26" t="s">
        <v>118</v>
      </c>
      <c r="F160" s="92">
        <v>25</v>
      </c>
      <c r="G160" s="179">
        <v>60.120000000000005</v>
      </c>
      <c r="H160" s="93">
        <v>59</v>
      </c>
      <c r="I160" s="179">
        <v>21.84745762711864</v>
      </c>
      <c r="J160" s="94">
        <v>179</v>
      </c>
      <c r="K160" s="182">
        <v>3.7541899441340791</v>
      </c>
      <c r="L160" s="30"/>
    </row>
    <row r="161" spans="1:12">
      <c r="A161" s="74">
        <v>8</v>
      </c>
      <c r="B161" s="74">
        <v>2</v>
      </c>
      <c r="C161" s="75">
        <v>4</v>
      </c>
      <c r="D161" s="65">
        <v>5766008</v>
      </c>
      <c r="E161" s="26" t="s">
        <v>125</v>
      </c>
      <c r="F161" s="92">
        <v>19</v>
      </c>
      <c r="G161" s="179">
        <v>51.947368421052637</v>
      </c>
      <c r="H161" s="93">
        <v>33</v>
      </c>
      <c r="I161" s="179">
        <v>13.606060606060606</v>
      </c>
      <c r="J161" s="94">
        <v>106</v>
      </c>
      <c r="K161" s="182">
        <v>4.7830188679245271</v>
      </c>
      <c r="L161" s="30"/>
    </row>
    <row r="162" spans="1:12">
      <c r="A162" s="74">
        <v>8</v>
      </c>
      <c r="B162" s="74">
        <v>2</v>
      </c>
      <c r="C162" s="75">
        <v>4</v>
      </c>
      <c r="D162" s="65">
        <v>5766020</v>
      </c>
      <c r="E162" s="26" t="s">
        <v>126</v>
      </c>
      <c r="F162" s="92">
        <v>28</v>
      </c>
      <c r="G162" s="179">
        <v>45.107142857142868</v>
      </c>
      <c r="H162" s="93">
        <v>77</v>
      </c>
      <c r="I162" s="179">
        <v>18.350649350649348</v>
      </c>
      <c r="J162" s="94">
        <v>220</v>
      </c>
      <c r="K162" s="182">
        <v>3.6545454545454534</v>
      </c>
      <c r="L162" s="30"/>
    </row>
    <row r="163" spans="1:12">
      <c r="A163" s="74">
        <v>8</v>
      </c>
      <c r="B163" s="74">
        <v>2</v>
      </c>
      <c r="C163" s="75">
        <v>4</v>
      </c>
      <c r="D163" s="65">
        <v>5562012</v>
      </c>
      <c r="E163" s="26" t="s">
        <v>106</v>
      </c>
      <c r="F163" s="92">
        <v>9</v>
      </c>
      <c r="G163" s="179">
        <v>85.111111111111114</v>
      </c>
      <c r="H163" s="93">
        <v>38</v>
      </c>
      <c r="I163" s="179">
        <v>18.763157894736839</v>
      </c>
      <c r="J163" s="94">
        <v>92</v>
      </c>
      <c r="K163" s="182">
        <v>8.2934782608695681</v>
      </c>
      <c r="L163" s="30"/>
    </row>
    <row r="164" spans="1:12">
      <c r="A164" s="74">
        <v>8</v>
      </c>
      <c r="B164" s="74">
        <v>2</v>
      </c>
      <c r="C164" s="75">
        <v>4</v>
      </c>
      <c r="D164" s="65">
        <v>5758012</v>
      </c>
      <c r="E164" s="26" t="s">
        <v>123</v>
      </c>
      <c r="F164" s="92">
        <v>21</v>
      </c>
      <c r="G164" s="179">
        <v>43.095238095238088</v>
      </c>
      <c r="H164" s="93">
        <v>45</v>
      </c>
      <c r="I164" s="179">
        <v>22.822222222222223</v>
      </c>
      <c r="J164" s="94">
        <v>237</v>
      </c>
      <c r="K164" s="182">
        <v>3.1772151898734164</v>
      </c>
      <c r="L164" s="30"/>
    </row>
    <row r="165" spans="1:12">
      <c r="A165" s="74">
        <v>8</v>
      </c>
      <c r="B165" s="74">
        <v>2</v>
      </c>
      <c r="C165" s="75">
        <v>4</v>
      </c>
      <c r="D165" s="65">
        <v>5962024</v>
      </c>
      <c r="E165" s="26" t="s">
        <v>151</v>
      </c>
      <c r="F165" s="92">
        <v>26</v>
      </c>
      <c r="G165" s="179">
        <v>53.076923076923073</v>
      </c>
      <c r="H165" s="93">
        <v>26</v>
      </c>
      <c r="I165" s="179">
        <v>28.923076923076923</v>
      </c>
      <c r="J165" s="94">
        <v>67</v>
      </c>
      <c r="K165" s="182">
        <v>4.656716417910447</v>
      </c>
      <c r="L165" s="30"/>
    </row>
    <row r="166" spans="1:12">
      <c r="A166" s="74">
        <v>8</v>
      </c>
      <c r="B166" s="74">
        <v>2</v>
      </c>
      <c r="C166" s="75">
        <v>4</v>
      </c>
      <c r="D166" s="65">
        <v>5362032</v>
      </c>
      <c r="E166" s="26" t="s">
        <v>68</v>
      </c>
      <c r="F166" s="92">
        <v>24</v>
      </c>
      <c r="G166" s="179">
        <v>40.458333333333329</v>
      </c>
      <c r="H166" s="93">
        <v>57</v>
      </c>
      <c r="I166" s="179">
        <v>12.56140350877193</v>
      </c>
      <c r="J166" s="94">
        <v>194</v>
      </c>
      <c r="K166" s="182">
        <v>4.1237113402061869</v>
      </c>
      <c r="L166" s="30"/>
    </row>
    <row r="167" spans="1:12">
      <c r="A167" s="74">
        <v>8</v>
      </c>
      <c r="B167" s="74">
        <v>2</v>
      </c>
      <c r="C167" s="75">
        <v>4</v>
      </c>
      <c r="D167" s="65">
        <v>5962032</v>
      </c>
      <c r="E167" s="26" t="s">
        <v>152</v>
      </c>
      <c r="F167" s="92">
        <v>13</v>
      </c>
      <c r="G167" s="179">
        <v>26.461538461538456</v>
      </c>
      <c r="H167" s="93">
        <v>49</v>
      </c>
      <c r="I167" s="179">
        <v>22.551020408163264</v>
      </c>
      <c r="J167" s="94">
        <v>153</v>
      </c>
      <c r="K167" s="182">
        <v>3.8627450980392166</v>
      </c>
      <c r="L167" s="30"/>
    </row>
    <row r="168" spans="1:12">
      <c r="A168" s="74">
        <v>8</v>
      </c>
      <c r="B168" s="74">
        <v>2</v>
      </c>
      <c r="C168" s="75">
        <v>4</v>
      </c>
      <c r="D168" s="65">
        <v>5170024</v>
      </c>
      <c r="E168" s="26" t="s">
        <v>50</v>
      </c>
      <c r="F168" s="92">
        <v>32</v>
      </c>
      <c r="G168" s="179">
        <v>47.781249999999993</v>
      </c>
      <c r="H168" s="93">
        <v>97</v>
      </c>
      <c r="I168" s="179">
        <v>15.711340206185573</v>
      </c>
      <c r="J168" s="94">
        <v>421</v>
      </c>
      <c r="K168" s="182">
        <v>4.230403800475063</v>
      </c>
      <c r="L168" s="30"/>
    </row>
    <row r="169" spans="1:12">
      <c r="A169" s="74">
        <v>8</v>
      </c>
      <c r="B169" s="74">
        <v>2</v>
      </c>
      <c r="C169" s="75">
        <v>4</v>
      </c>
      <c r="D169" s="65">
        <v>5162024</v>
      </c>
      <c r="E169" s="26" t="s">
        <v>44</v>
      </c>
      <c r="F169" s="92">
        <v>24</v>
      </c>
      <c r="G169" s="179">
        <v>50.958333333333336</v>
      </c>
      <c r="H169" s="93">
        <v>90</v>
      </c>
      <c r="I169" s="179">
        <v>23.977777777777774</v>
      </c>
      <c r="J169" s="94">
        <v>291</v>
      </c>
      <c r="K169" s="182">
        <v>4.0034364261168429</v>
      </c>
      <c r="L169" s="30"/>
    </row>
    <row r="170" spans="1:12">
      <c r="A170" s="74">
        <v>8</v>
      </c>
      <c r="B170" s="74">
        <v>2</v>
      </c>
      <c r="C170" s="75">
        <v>4</v>
      </c>
      <c r="D170" s="65">
        <v>5774032</v>
      </c>
      <c r="E170" s="26" t="s">
        <v>132</v>
      </c>
      <c r="F170" s="92">
        <v>23</v>
      </c>
      <c r="G170" s="179">
        <v>47.608695652173914</v>
      </c>
      <c r="H170" s="93">
        <v>91</v>
      </c>
      <c r="I170" s="179">
        <v>16.318681318681314</v>
      </c>
      <c r="J170" s="94">
        <v>524</v>
      </c>
      <c r="K170" s="182">
        <v>4.2461832061068643</v>
      </c>
      <c r="L170" s="30"/>
    </row>
    <row r="171" spans="1:12">
      <c r="A171" s="74">
        <v>8</v>
      </c>
      <c r="B171" s="74">
        <v>2</v>
      </c>
      <c r="C171" s="75">
        <v>4</v>
      </c>
      <c r="D171" s="65">
        <v>5970040</v>
      </c>
      <c r="E171" s="26" t="s">
        <v>156</v>
      </c>
      <c r="F171" s="92">
        <v>25</v>
      </c>
      <c r="G171" s="179">
        <v>38.639999999999993</v>
      </c>
      <c r="H171" s="93">
        <v>73</v>
      </c>
      <c r="I171" s="179">
        <v>18.041095890410958</v>
      </c>
      <c r="J171" s="94">
        <v>226</v>
      </c>
      <c r="K171" s="182">
        <v>2.5929203539823011</v>
      </c>
      <c r="L171" s="30"/>
    </row>
    <row r="172" spans="1:12">
      <c r="A172" s="74">
        <v>8</v>
      </c>
      <c r="B172" s="74">
        <v>2</v>
      </c>
      <c r="C172" s="75">
        <v>4</v>
      </c>
      <c r="D172" s="65">
        <v>5382068</v>
      </c>
      <c r="E172" s="26" t="s">
        <v>94</v>
      </c>
      <c r="F172" s="92">
        <v>16</v>
      </c>
      <c r="G172" s="179">
        <v>64.937499999999986</v>
      </c>
      <c r="H172" s="93">
        <v>54</v>
      </c>
      <c r="I172" s="179">
        <v>19.111111111111121</v>
      </c>
      <c r="J172" s="94">
        <v>163</v>
      </c>
      <c r="K172" s="182">
        <v>5.9815950920245395</v>
      </c>
      <c r="L172" s="30"/>
    </row>
    <row r="173" spans="1:12">
      <c r="A173" s="74">
        <v>8</v>
      </c>
      <c r="B173" s="74">
        <v>2</v>
      </c>
      <c r="C173" s="75">
        <v>4</v>
      </c>
      <c r="D173" s="65">
        <v>5978036</v>
      </c>
      <c r="E173" s="26" t="s">
        <v>165</v>
      </c>
      <c r="F173" s="92">
        <v>33</v>
      </c>
      <c r="G173" s="179">
        <v>51.969696969696955</v>
      </c>
      <c r="H173" s="93">
        <v>48</v>
      </c>
      <c r="I173" s="179">
        <v>24.125000000000004</v>
      </c>
      <c r="J173" s="94">
        <v>88</v>
      </c>
      <c r="K173" s="182">
        <v>6.1363636363636367</v>
      </c>
      <c r="L173" s="30"/>
    </row>
    <row r="174" spans="1:12">
      <c r="A174" s="74">
        <v>8</v>
      </c>
      <c r="B174" s="74">
        <v>2</v>
      </c>
      <c r="C174" s="75">
        <v>4</v>
      </c>
      <c r="D174" s="65">
        <v>5166032</v>
      </c>
      <c r="E174" s="26" t="s">
        <v>46</v>
      </c>
      <c r="F174" s="92">
        <v>35</v>
      </c>
      <c r="G174" s="179">
        <v>33.057142857142878</v>
      </c>
      <c r="H174" s="93">
        <v>96</v>
      </c>
      <c r="I174" s="179">
        <v>19.750000000000011</v>
      </c>
      <c r="J174" s="94">
        <v>141</v>
      </c>
      <c r="K174" s="182">
        <v>3.5460992907801421</v>
      </c>
      <c r="L174" s="30"/>
    </row>
    <row r="175" spans="1:12">
      <c r="A175" s="74">
        <v>8</v>
      </c>
      <c r="B175" s="74">
        <v>2</v>
      </c>
      <c r="C175" s="75">
        <v>4</v>
      </c>
      <c r="D175" s="65">
        <v>5170048</v>
      </c>
      <c r="E175" s="26" t="s">
        <v>53</v>
      </c>
      <c r="F175" s="92">
        <v>30</v>
      </c>
      <c r="G175" s="179">
        <v>37</v>
      </c>
      <c r="H175" s="93">
        <v>52</v>
      </c>
      <c r="I175" s="179">
        <v>14.942307692307685</v>
      </c>
      <c r="J175" s="94">
        <v>180</v>
      </c>
      <c r="K175" s="182">
        <v>4.4111111111111105</v>
      </c>
      <c r="L175" s="30"/>
    </row>
    <row r="176" spans="1:12">
      <c r="A176" s="74">
        <v>8</v>
      </c>
      <c r="B176" s="74">
        <v>2</v>
      </c>
      <c r="C176" s="75">
        <v>4</v>
      </c>
      <c r="D176" s="65">
        <v>5954036</v>
      </c>
      <c r="E176" s="26" t="s">
        <v>145</v>
      </c>
      <c r="F176" s="92">
        <v>28</v>
      </c>
      <c r="G176" s="179">
        <v>65.678571428571388</v>
      </c>
      <c r="H176" s="93">
        <v>44</v>
      </c>
      <c r="I176" s="179">
        <v>22.818181818181824</v>
      </c>
      <c r="J176" s="94">
        <v>321</v>
      </c>
      <c r="K176" s="182">
        <v>6.426791277258566</v>
      </c>
      <c r="L176" s="30"/>
    </row>
    <row r="177" spans="1:12">
      <c r="A177" s="104"/>
      <c r="B177" s="104"/>
      <c r="C177" s="105"/>
      <c r="D177" s="106"/>
      <c r="E177" s="59" t="s">
        <v>215</v>
      </c>
      <c r="F177" s="173">
        <v>411</v>
      </c>
      <c r="G177" s="180"/>
      <c r="H177" s="173">
        <v>1029</v>
      </c>
      <c r="I177" s="180"/>
      <c r="J177" s="174">
        <v>3603</v>
      </c>
      <c r="K177" s="180"/>
      <c r="L177" s="30"/>
    </row>
    <row r="178" spans="1:12">
      <c r="A178" s="74">
        <v>9</v>
      </c>
      <c r="B178" s="74">
        <v>3</v>
      </c>
      <c r="C178" s="75">
        <v>4</v>
      </c>
      <c r="D178" s="65">
        <v>5958004</v>
      </c>
      <c r="E178" s="26" t="s">
        <v>146</v>
      </c>
      <c r="F178" s="92">
        <v>29</v>
      </c>
      <c r="G178" s="179">
        <v>22.000000000000007</v>
      </c>
      <c r="H178" s="93">
        <v>61</v>
      </c>
      <c r="I178" s="179">
        <v>17.885245901639347</v>
      </c>
      <c r="J178" s="94">
        <v>132</v>
      </c>
      <c r="K178" s="182">
        <v>6.1818181818181834</v>
      </c>
      <c r="L178" s="30"/>
    </row>
    <row r="179" spans="1:12">
      <c r="A179" s="74">
        <v>9</v>
      </c>
      <c r="B179" s="74">
        <v>3</v>
      </c>
      <c r="C179" s="75">
        <v>4</v>
      </c>
      <c r="D179" s="65">
        <v>5378004</v>
      </c>
      <c r="E179" s="26" t="s">
        <v>79</v>
      </c>
      <c r="F179" s="92">
        <v>14</v>
      </c>
      <c r="G179" s="179">
        <v>38.428571428571423</v>
      </c>
      <c r="H179" s="93">
        <v>44</v>
      </c>
      <c r="I179" s="179">
        <v>28.045454545454543</v>
      </c>
      <c r="J179" s="94">
        <v>179</v>
      </c>
      <c r="K179" s="182">
        <v>4.7988826815642467</v>
      </c>
      <c r="L179" s="30"/>
    </row>
    <row r="180" spans="1:12">
      <c r="A180" s="74">
        <v>9</v>
      </c>
      <c r="B180" s="74">
        <v>3</v>
      </c>
      <c r="C180" s="75">
        <v>4</v>
      </c>
      <c r="D180" s="65">
        <v>5554008</v>
      </c>
      <c r="E180" s="26" t="s">
        <v>99</v>
      </c>
      <c r="F180" s="92">
        <v>26</v>
      </c>
      <c r="G180" s="179">
        <v>51.769230769230781</v>
      </c>
      <c r="H180" s="93">
        <v>39</v>
      </c>
      <c r="I180" s="179">
        <v>17.564102564102562</v>
      </c>
      <c r="J180" s="94">
        <v>154</v>
      </c>
      <c r="K180" s="182">
        <v>4.9285714285714262</v>
      </c>
      <c r="L180" s="30"/>
    </row>
    <row r="181" spans="1:12">
      <c r="A181" s="74">
        <v>9</v>
      </c>
      <c r="B181" s="74">
        <v>3</v>
      </c>
      <c r="C181" s="75">
        <v>4</v>
      </c>
      <c r="D181" s="65">
        <v>5170008</v>
      </c>
      <c r="E181" s="26" t="s">
        <v>48</v>
      </c>
      <c r="F181" s="92">
        <v>36</v>
      </c>
      <c r="G181" s="179">
        <v>31.000000000000007</v>
      </c>
      <c r="H181" s="93">
        <v>71</v>
      </c>
      <c r="I181" s="179">
        <v>11.464788732394359</v>
      </c>
      <c r="J181" s="94">
        <v>238</v>
      </c>
      <c r="K181" s="182">
        <v>5.1428571428571432</v>
      </c>
      <c r="L181" s="30"/>
    </row>
    <row r="182" spans="1:12">
      <c r="A182" s="74">
        <v>9</v>
      </c>
      <c r="B182" s="74">
        <v>3</v>
      </c>
      <c r="C182" s="75">
        <v>4</v>
      </c>
      <c r="D182" s="65">
        <v>5162004</v>
      </c>
      <c r="E182" s="26" t="s">
        <v>40</v>
      </c>
      <c r="F182" s="92">
        <v>15</v>
      </c>
      <c r="G182" s="179">
        <v>63.399999999999991</v>
      </c>
      <c r="H182" s="93">
        <v>14</v>
      </c>
      <c r="I182" s="179">
        <v>16.857142857142854</v>
      </c>
      <c r="J182" s="94">
        <v>100</v>
      </c>
      <c r="K182" s="182">
        <v>5.5399999999999991</v>
      </c>
      <c r="L182" s="30"/>
    </row>
    <row r="183" spans="1:12">
      <c r="A183" s="74">
        <v>9</v>
      </c>
      <c r="B183" s="74">
        <v>3</v>
      </c>
      <c r="C183" s="75">
        <v>4</v>
      </c>
      <c r="D183" s="65">
        <v>5362024</v>
      </c>
      <c r="E183" s="26" t="s">
        <v>66</v>
      </c>
      <c r="F183" s="92">
        <v>11</v>
      </c>
      <c r="G183" s="179">
        <v>57.818181818181827</v>
      </c>
      <c r="H183" s="93">
        <v>19</v>
      </c>
      <c r="I183" s="179">
        <v>11.526315789473683</v>
      </c>
      <c r="J183" s="94">
        <v>237</v>
      </c>
      <c r="K183" s="182">
        <v>4.8565400843881887</v>
      </c>
      <c r="L183" s="30"/>
    </row>
    <row r="184" spans="1:12">
      <c r="A184" s="74">
        <v>9</v>
      </c>
      <c r="B184" s="74">
        <v>3</v>
      </c>
      <c r="C184" s="75">
        <v>4</v>
      </c>
      <c r="D184" s="65">
        <v>5162008</v>
      </c>
      <c r="E184" s="26" t="s">
        <v>41</v>
      </c>
      <c r="F184" s="92">
        <v>22</v>
      </c>
      <c r="G184" s="179">
        <v>55.818181818181813</v>
      </c>
      <c r="H184" s="93">
        <v>29</v>
      </c>
      <c r="I184" s="179">
        <v>18.103448275862071</v>
      </c>
      <c r="J184" s="94">
        <v>90</v>
      </c>
      <c r="K184" s="182">
        <v>5.8777777777777782</v>
      </c>
      <c r="L184" s="30"/>
    </row>
    <row r="185" spans="1:12">
      <c r="A185" s="74">
        <v>9</v>
      </c>
      <c r="B185" s="74">
        <v>3</v>
      </c>
      <c r="C185" s="75">
        <v>4</v>
      </c>
      <c r="D185" s="65">
        <v>5754008</v>
      </c>
      <c r="E185" s="26" t="s">
        <v>121</v>
      </c>
      <c r="F185" s="92">
        <v>19</v>
      </c>
      <c r="G185" s="179">
        <v>23.052631578947366</v>
      </c>
      <c r="H185" s="93">
        <v>97</v>
      </c>
      <c r="I185" s="179">
        <v>12.979381443298974</v>
      </c>
      <c r="J185" s="94">
        <v>282</v>
      </c>
      <c r="K185" s="182">
        <v>3.5673758865248222</v>
      </c>
      <c r="L185" s="30"/>
    </row>
    <row r="186" spans="1:12">
      <c r="A186" s="74">
        <v>9</v>
      </c>
      <c r="B186" s="74">
        <v>3</v>
      </c>
      <c r="C186" s="75">
        <v>4</v>
      </c>
      <c r="D186" s="65">
        <v>5954016</v>
      </c>
      <c r="E186" s="26" t="s">
        <v>140</v>
      </c>
      <c r="F186" s="92">
        <v>12</v>
      </c>
      <c r="G186" s="179">
        <v>19</v>
      </c>
      <c r="H186" s="93">
        <v>64</v>
      </c>
      <c r="I186" s="179">
        <v>23.093750000000004</v>
      </c>
      <c r="J186" s="94">
        <v>106</v>
      </c>
      <c r="K186" s="182">
        <v>6.4716981132075455</v>
      </c>
      <c r="L186" s="30"/>
    </row>
    <row r="187" spans="1:12">
      <c r="A187" s="74">
        <v>9</v>
      </c>
      <c r="B187" s="74">
        <v>3</v>
      </c>
      <c r="C187" s="75">
        <v>4</v>
      </c>
      <c r="D187" s="65">
        <v>5158016</v>
      </c>
      <c r="E187" s="26" t="s">
        <v>33</v>
      </c>
      <c r="F187" s="92">
        <v>9</v>
      </c>
      <c r="G187" s="179">
        <v>81.111111111111114</v>
      </c>
      <c r="H187" s="93">
        <v>8</v>
      </c>
      <c r="I187" s="179">
        <v>11.625</v>
      </c>
      <c r="J187" s="94">
        <v>83</v>
      </c>
      <c r="K187" s="182">
        <v>3.0963855421686741</v>
      </c>
      <c r="L187" s="30"/>
    </row>
    <row r="188" spans="1:12">
      <c r="A188" s="74">
        <v>9</v>
      </c>
      <c r="B188" s="74">
        <v>3</v>
      </c>
      <c r="C188" s="75">
        <v>4</v>
      </c>
      <c r="D188" s="65">
        <v>5362028</v>
      </c>
      <c r="E188" s="26" t="s">
        <v>67</v>
      </c>
      <c r="F188" s="92">
        <v>1</v>
      </c>
      <c r="G188" s="179">
        <v>84</v>
      </c>
      <c r="H188" s="93">
        <v>34</v>
      </c>
      <c r="I188" s="179">
        <v>19.32352941176471</v>
      </c>
      <c r="J188" s="94">
        <v>108</v>
      </c>
      <c r="K188" s="182">
        <v>5.0925925925925926</v>
      </c>
      <c r="L188" s="30"/>
    </row>
    <row r="189" spans="1:12">
      <c r="A189" s="74">
        <v>9</v>
      </c>
      <c r="B189" s="74">
        <v>3</v>
      </c>
      <c r="C189" s="75">
        <v>4</v>
      </c>
      <c r="D189" s="65">
        <v>5974028</v>
      </c>
      <c r="E189" s="26" t="s">
        <v>157</v>
      </c>
      <c r="F189" s="92">
        <v>16</v>
      </c>
      <c r="G189" s="179">
        <v>48.875</v>
      </c>
      <c r="H189" s="93">
        <v>24</v>
      </c>
      <c r="I189" s="179">
        <v>29</v>
      </c>
      <c r="J189" s="94">
        <v>194</v>
      </c>
      <c r="K189" s="182">
        <v>5.0618556701030935</v>
      </c>
      <c r="L189" s="30"/>
    </row>
    <row r="190" spans="1:12">
      <c r="A190" s="74">
        <v>9</v>
      </c>
      <c r="B190" s="74">
        <v>3</v>
      </c>
      <c r="C190" s="75">
        <v>4</v>
      </c>
      <c r="D190" s="65">
        <v>5962040</v>
      </c>
      <c r="E190" s="26" t="s">
        <v>153</v>
      </c>
      <c r="F190" s="92">
        <v>12</v>
      </c>
      <c r="G190" s="179">
        <v>29.75</v>
      </c>
      <c r="H190" s="93">
        <v>40</v>
      </c>
      <c r="I190" s="179">
        <v>22.95</v>
      </c>
      <c r="J190" s="94">
        <v>107</v>
      </c>
      <c r="K190" s="182">
        <v>4.140186915887849</v>
      </c>
      <c r="L190" s="30"/>
    </row>
    <row r="191" spans="1:12">
      <c r="A191" s="74">
        <v>9</v>
      </c>
      <c r="B191" s="74">
        <v>3</v>
      </c>
      <c r="C191" s="75">
        <v>4</v>
      </c>
      <c r="D191" s="65">
        <v>5158028</v>
      </c>
      <c r="E191" s="26" t="s">
        <v>37</v>
      </c>
      <c r="F191" s="92">
        <v>13</v>
      </c>
      <c r="G191" s="179">
        <v>39.846153846153854</v>
      </c>
      <c r="H191" s="93">
        <v>42</v>
      </c>
      <c r="I191" s="179">
        <v>27.690476190476197</v>
      </c>
      <c r="J191" s="94">
        <v>195</v>
      </c>
      <c r="K191" s="182">
        <v>6.5435897435897417</v>
      </c>
      <c r="L191" s="30"/>
    </row>
    <row r="192" spans="1:12">
      <c r="A192" s="74">
        <v>9</v>
      </c>
      <c r="B192" s="74">
        <v>3</v>
      </c>
      <c r="C192" s="75">
        <v>4</v>
      </c>
      <c r="D192" s="65">
        <v>5566076</v>
      </c>
      <c r="E192" s="26" t="s">
        <v>117</v>
      </c>
      <c r="F192" s="92">
        <v>16</v>
      </c>
      <c r="G192" s="179">
        <v>63.874999999999993</v>
      </c>
      <c r="H192" s="93">
        <v>39</v>
      </c>
      <c r="I192" s="179">
        <v>22.076923076923077</v>
      </c>
      <c r="J192" s="94">
        <v>127</v>
      </c>
      <c r="K192" s="182">
        <v>3.9055118110236218</v>
      </c>
      <c r="L192" s="30"/>
    </row>
    <row r="193" spans="1:13">
      <c r="A193" s="74">
        <v>9</v>
      </c>
      <c r="B193" s="74">
        <v>3</v>
      </c>
      <c r="C193" s="75">
        <v>4</v>
      </c>
      <c r="D193" s="65">
        <v>5382056</v>
      </c>
      <c r="E193" s="26" t="s">
        <v>92</v>
      </c>
      <c r="F193" s="92">
        <v>5</v>
      </c>
      <c r="G193" s="179">
        <v>64.400000000000006</v>
      </c>
      <c r="H193" s="93">
        <v>24</v>
      </c>
      <c r="I193" s="179">
        <v>40.875</v>
      </c>
      <c r="J193" s="94">
        <v>128</v>
      </c>
      <c r="K193" s="182">
        <v>5.3593750000000009</v>
      </c>
      <c r="L193" s="30"/>
    </row>
    <row r="194" spans="1:13">
      <c r="A194" s="74">
        <v>9</v>
      </c>
      <c r="B194" s="74">
        <v>3</v>
      </c>
      <c r="C194" s="75">
        <v>4</v>
      </c>
      <c r="D194" s="65">
        <v>5158032</v>
      </c>
      <c r="E194" s="26" t="s">
        <v>38</v>
      </c>
      <c r="F194" s="92">
        <v>25</v>
      </c>
      <c r="G194" s="179">
        <v>31.28</v>
      </c>
      <c r="H194" s="93">
        <v>48</v>
      </c>
      <c r="I194" s="179">
        <v>21.458333333333329</v>
      </c>
      <c r="J194" s="94">
        <v>140</v>
      </c>
      <c r="K194" s="182">
        <v>3.6785714285714288</v>
      </c>
      <c r="L194" s="30"/>
    </row>
    <row r="195" spans="1:13">
      <c r="A195" s="104"/>
      <c r="B195" s="104"/>
      <c r="C195" s="105"/>
      <c r="D195" s="106"/>
      <c r="E195" s="59" t="s">
        <v>218</v>
      </c>
      <c r="F195" s="175">
        <v>281</v>
      </c>
      <c r="G195" s="181"/>
      <c r="H195" s="176">
        <v>697</v>
      </c>
      <c r="I195" s="181"/>
      <c r="J195" s="177">
        <v>2600</v>
      </c>
      <c r="K195" s="181"/>
      <c r="L195" s="30"/>
    </row>
    <row r="196" spans="1:13">
      <c r="A196" s="74">
        <v>10</v>
      </c>
      <c r="B196" s="74">
        <v>4</v>
      </c>
      <c r="C196" s="75">
        <v>4</v>
      </c>
      <c r="D196" s="65">
        <v>5566028</v>
      </c>
      <c r="E196" s="26" t="s">
        <v>116</v>
      </c>
      <c r="F196" s="92">
        <v>19</v>
      </c>
      <c r="G196" s="179">
        <v>60.684210526315773</v>
      </c>
      <c r="H196" s="93">
        <v>24</v>
      </c>
      <c r="I196" s="179">
        <v>22.166666666666657</v>
      </c>
      <c r="J196" s="94">
        <v>107</v>
      </c>
      <c r="K196" s="182">
        <v>5.02803738317757</v>
      </c>
      <c r="L196" s="30"/>
    </row>
    <row r="197" spans="1:13">
      <c r="A197" s="74">
        <v>10</v>
      </c>
      <c r="B197" s="74">
        <v>4</v>
      </c>
      <c r="C197" s="75">
        <v>4</v>
      </c>
      <c r="D197" s="65">
        <v>5158020</v>
      </c>
      <c r="E197" s="26" t="s">
        <v>34</v>
      </c>
      <c r="F197" s="92">
        <v>0</v>
      </c>
      <c r="G197" s="179">
        <v>0</v>
      </c>
      <c r="H197" s="93">
        <v>15</v>
      </c>
      <c r="I197" s="179">
        <v>22.000000000000004</v>
      </c>
      <c r="J197" s="94">
        <v>85</v>
      </c>
      <c r="K197" s="182">
        <v>4.2823529411764714</v>
      </c>
      <c r="L197" s="30"/>
    </row>
    <row r="198" spans="1:13">
      <c r="A198" s="74">
        <v>10</v>
      </c>
      <c r="B198" s="74">
        <v>4</v>
      </c>
      <c r="C198" s="75">
        <v>4</v>
      </c>
      <c r="D198" s="65">
        <v>5162022</v>
      </c>
      <c r="E198" s="26" t="s">
        <v>43</v>
      </c>
      <c r="F198" s="92">
        <v>1</v>
      </c>
      <c r="G198" s="179">
        <v>36</v>
      </c>
      <c r="H198" s="93">
        <v>12</v>
      </c>
      <c r="I198" s="179">
        <v>10.75</v>
      </c>
      <c r="J198" s="94">
        <v>117</v>
      </c>
      <c r="K198" s="182">
        <v>5.1196581196581183</v>
      </c>
      <c r="L198" s="30"/>
    </row>
    <row r="199" spans="1:13">
      <c r="A199" s="74">
        <v>10</v>
      </c>
      <c r="B199" s="74">
        <v>4</v>
      </c>
      <c r="C199" s="75">
        <v>4</v>
      </c>
      <c r="D199" s="65">
        <v>5362036</v>
      </c>
      <c r="E199" s="26" t="s">
        <v>69</v>
      </c>
      <c r="F199" s="92">
        <v>12</v>
      </c>
      <c r="G199" s="179">
        <v>62.416666666666664</v>
      </c>
      <c r="H199" s="93">
        <v>23</v>
      </c>
      <c r="I199" s="179">
        <v>12.826086956521738</v>
      </c>
      <c r="J199" s="94">
        <v>107</v>
      </c>
      <c r="K199" s="182">
        <v>5.6728971962616823</v>
      </c>
      <c r="L199" s="30"/>
    </row>
    <row r="200" spans="1:13">
      <c r="A200" s="74">
        <v>10</v>
      </c>
      <c r="B200" s="74">
        <v>4</v>
      </c>
      <c r="C200" s="75">
        <v>4</v>
      </c>
      <c r="D200" s="65">
        <v>5166036</v>
      </c>
      <c r="E200" s="26" t="s">
        <v>47</v>
      </c>
      <c r="F200" s="92">
        <v>7</v>
      </c>
      <c r="G200" s="179">
        <v>78.571428571428569</v>
      </c>
      <c r="H200" s="93">
        <v>12</v>
      </c>
      <c r="I200" s="179">
        <v>18.25</v>
      </c>
      <c r="J200" s="94">
        <v>93</v>
      </c>
      <c r="K200" s="182">
        <v>5.4516129032258069</v>
      </c>
      <c r="L200" s="30"/>
    </row>
    <row r="201" spans="1:13">
      <c r="A201" s="104"/>
      <c r="B201" s="104"/>
      <c r="C201" s="104"/>
      <c r="D201" s="106"/>
      <c r="E201" s="59" t="s">
        <v>288</v>
      </c>
      <c r="F201" s="175">
        <v>39</v>
      </c>
      <c r="G201" s="178"/>
      <c r="H201" s="176">
        <v>86</v>
      </c>
      <c r="I201" s="178"/>
      <c r="J201" s="176">
        <v>509</v>
      </c>
      <c r="K201" s="178"/>
    </row>
    <row r="202" spans="1:13">
      <c r="A202" s="98"/>
      <c r="B202" s="98"/>
      <c r="C202" s="98"/>
      <c r="D202" s="99"/>
      <c r="E202" s="36" t="s">
        <v>179</v>
      </c>
      <c r="F202" s="36">
        <v>4741</v>
      </c>
      <c r="G202" s="36"/>
      <c r="H202" s="36">
        <v>11953</v>
      </c>
      <c r="I202" s="36"/>
      <c r="J202" s="36">
        <v>40244</v>
      </c>
      <c r="K202" s="36"/>
    </row>
    <row r="203" spans="1:13">
      <c r="A203" s="98"/>
      <c r="B203" s="98"/>
      <c r="C203" s="98"/>
      <c r="D203" s="99"/>
      <c r="E203" s="36" t="s">
        <v>200</v>
      </c>
      <c r="F203" s="36">
        <v>2600</v>
      </c>
      <c r="G203" s="36"/>
      <c r="H203" s="36">
        <v>6767</v>
      </c>
      <c r="I203" s="36"/>
      <c r="J203" s="36">
        <v>22652</v>
      </c>
      <c r="K203" s="36"/>
    </row>
    <row r="204" spans="1:13">
      <c r="A204" s="98"/>
      <c r="B204" s="98"/>
      <c r="C204" s="98"/>
      <c r="D204" s="99"/>
      <c r="E204" s="36" t="s">
        <v>201</v>
      </c>
      <c r="F204" s="36">
        <v>2141</v>
      </c>
      <c r="G204" s="36"/>
      <c r="H204" s="36">
        <v>5186</v>
      </c>
      <c r="I204" s="36"/>
      <c r="J204" s="36">
        <v>17592</v>
      </c>
      <c r="K204" s="36"/>
    </row>
    <row r="205" spans="1:13">
      <c r="A205" s="27" t="s">
        <v>380</v>
      </c>
      <c r="B205" s="27"/>
      <c r="C205" s="27"/>
      <c r="D205" s="183"/>
      <c r="E205" s="8"/>
      <c r="F205" s="36"/>
      <c r="G205" s="37"/>
      <c r="H205" s="36"/>
      <c r="I205" s="37"/>
      <c r="J205" s="36"/>
      <c r="K205" s="27"/>
      <c r="L205" s="27"/>
    </row>
    <row r="206" spans="1:13">
      <c r="A206" s="27" t="s">
        <v>378</v>
      </c>
      <c r="B206" s="27"/>
      <c r="C206" s="27"/>
      <c r="D206" s="183"/>
      <c r="E206" s="8"/>
      <c r="F206" s="36"/>
      <c r="G206" s="37"/>
      <c r="H206" s="36"/>
      <c r="I206" s="37"/>
      <c r="J206" s="36"/>
      <c r="K206" s="27"/>
      <c r="L206" s="27"/>
    </row>
    <row r="207" spans="1:13" ht="12.75" customHeight="1">
      <c r="A207" s="27">
        <v>1</v>
      </c>
      <c r="B207" s="349" t="s">
        <v>367</v>
      </c>
      <c r="C207" s="349"/>
      <c r="D207" s="349"/>
      <c r="E207" s="349"/>
      <c r="F207" s="349"/>
      <c r="G207" s="349"/>
      <c r="H207" s="349"/>
      <c r="I207" s="349"/>
      <c r="J207" s="349"/>
      <c r="K207" s="349"/>
      <c r="L207" s="184"/>
      <c r="M207" s="184"/>
    </row>
    <row r="208" spans="1:13">
      <c r="A208" s="27"/>
      <c r="B208" s="349"/>
      <c r="C208" s="349"/>
      <c r="D208" s="349"/>
      <c r="E208" s="349"/>
      <c r="F208" s="349"/>
      <c r="G208" s="349"/>
      <c r="H208" s="349"/>
      <c r="I208" s="349"/>
      <c r="J208" s="349"/>
      <c r="K208" s="349"/>
      <c r="L208" s="184"/>
      <c r="M208" s="184"/>
    </row>
    <row r="209" spans="1:13">
      <c r="A209" s="27"/>
      <c r="B209" s="349"/>
      <c r="C209" s="349"/>
      <c r="D209" s="349"/>
      <c r="E209" s="349"/>
      <c r="F209" s="349"/>
      <c r="G209" s="349"/>
      <c r="H209" s="349"/>
      <c r="I209" s="349"/>
      <c r="J209" s="349"/>
      <c r="K209" s="349"/>
      <c r="L209" s="185"/>
      <c r="M209" s="185"/>
    </row>
    <row r="210" spans="1:13">
      <c r="A210" s="20" t="s">
        <v>226</v>
      </c>
    </row>
    <row r="211" spans="1:13">
      <c r="F211" s="10"/>
      <c r="G211" s="10"/>
      <c r="H211" s="10"/>
      <c r="I211" s="10"/>
      <c r="J211" s="10"/>
    </row>
    <row r="212" spans="1:13">
      <c r="J212" s="10"/>
    </row>
    <row r="213" spans="1:13">
      <c r="F213" s="10"/>
      <c r="G213" s="10"/>
      <c r="H213" s="10"/>
      <c r="I213" s="10"/>
      <c r="J213" s="10"/>
    </row>
  </sheetData>
  <sortState ref="A32:L58">
    <sortCondition ref="E32:E58"/>
  </sortState>
  <mergeCells count="15">
    <mergeCell ref="B207:K209"/>
    <mergeCell ref="D3:D5"/>
    <mergeCell ref="E3:E5"/>
    <mergeCell ref="A3:A5"/>
    <mergeCell ref="B3:B5"/>
    <mergeCell ref="C3:C5"/>
    <mergeCell ref="J3:K3"/>
    <mergeCell ref="F4:F5"/>
    <mergeCell ref="G4:G5"/>
    <mergeCell ref="H4:H5"/>
    <mergeCell ref="I4:I5"/>
    <mergeCell ref="J4:J5"/>
    <mergeCell ref="K4:K5"/>
    <mergeCell ref="H3:I3"/>
    <mergeCell ref="F3:G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N25"/>
  <sheetViews>
    <sheetView tabSelected="1" zoomScale="80" zoomScaleNormal="80" workbookViewId="0">
      <selection activeCell="M50" sqref="M50"/>
    </sheetView>
  </sheetViews>
  <sheetFormatPr baseColWidth="10" defaultColWidth="11.42578125" defaultRowHeight="12.75"/>
  <cols>
    <col min="1" max="1" width="16.85546875" customWidth="1"/>
    <col min="2" max="6" width="14.42578125" customWidth="1"/>
  </cols>
  <sheetData>
    <row r="1" spans="1:14" ht="18.75">
      <c r="A1" s="268" t="s">
        <v>393</v>
      </c>
      <c r="B1" s="268"/>
      <c r="C1" s="268"/>
      <c r="D1" s="268"/>
      <c r="E1" s="268"/>
      <c r="F1" s="268"/>
      <c r="G1" s="268"/>
      <c r="H1" s="21"/>
      <c r="I1" s="21"/>
      <c r="J1" s="21"/>
      <c r="K1" s="21"/>
      <c r="L1" s="21"/>
      <c r="M1" s="21"/>
      <c r="N1" s="21"/>
    </row>
    <row r="2" spans="1:14">
      <c r="A2" s="56"/>
      <c r="B2" s="56"/>
      <c r="C2" s="56"/>
      <c r="D2" s="56"/>
      <c r="E2" s="56"/>
      <c r="F2" s="56"/>
      <c r="G2" s="56"/>
    </row>
    <row r="3" spans="1:14">
      <c r="A3" s="56"/>
      <c r="B3" s="56"/>
      <c r="C3" s="56"/>
      <c r="D3" s="56"/>
      <c r="E3" s="56"/>
      <c r="F3" s="56"/>
      <c r="G3" s="56"/>
    </row>
    <row r="4" spans="1:14">
      <c r="A4" s="56"/>
      <c r="B4" s="56"/>
      <c r="C4" s="56"/>
      <c r="D4" s="56"/>
      <c r="E4" s="56"/>
      <c r="F4" s="56"/>
      <c r="G4" s="56"/>
    </row>
    <row r="5" spans="1:14">
      <c r="A5" s="56"/>
      <c r="B5" s="56"/>
      <c r="C5" s="56"/>
      <c r="D5" s="56"/>
      <c r="E5" s="56"/>
      <c r="F5" s="56"/>
      <c r="G5" s="56"/>
    </row>
    <row r="6" spans="1:14">
      <c r="A6" s="56"/>
      <c r="B6" s="56"/>
      <c r="C6" s="56"/>
      <c r="D6" s="56"/>
      <c r="E6" s="56"/>
      <c r="F6" s="56"/>
      <c r="G6" s="56"/>
    </row>
    <row r="7" spans="1:14">
      <c r="A7" s="56"/>
      <c r="B7" s="56"/>
      <c r="C7" s="56"/>
      <c r="D7" s="56"/>
      <c r="E7" s="56"/>
      <c r="F7" s="56"/>
      <c r="G7" s="56"/>
    </row>
    <row r="8" spans="1:14">
      <c r="A8" s="56"/>
      <c r="B8" s="56"/>
      <c r="C8" s="56"/>
      <c r="D8" s="56"/>
      <c r="E8" s="56"/>
      <c r="F8" s="56"/>
      <c r="G8" s="56"/>
    </row>
    <row r="9" spans="1:14" ht="42" customHeight="1">
      <c r="A9" s="269" t="s">
        <v>327</v>
      </c>
      <c r="B9" s="269" t="s">
        <v>310</v>
      </c>
      <c r="C9" s="269" t="s">
        <v>311</v>
      </c>
      <c r="D9" s="269" t="s">
        <v>316</v>
      </c>
      <c r="E9" s="269" t="s">
        <v>312</v>
      </c>
      <c r="F9" s="269" t="s">
        <v>313</v>
      </c>
      <c r="G9" s="269" t="s">
        <v>325</v>
      </c>
    </row>
    <row r="10" spans="1:14" ht="24" customHeight="1">
      <c r="A10" s="270" t="s">
        <v>314</v>
      </c>
      <c r="B10" s="275">
        <v>506.95</v>
      </c>
      <c r="C10" s="276">
        <v>1313.24</v>
      </c>
      <c r="D10" s="275">
        <f>C10-B10</f>
        <v>806.29</v>
      </c>
      <c r="E10" s="275">
        <v>971.3</v>
      </c>
      <c r="F10" s="275">
        <v>926.12</v>
      </c>
      <c r="G10" s="271">
        <v>13</v>
      </c>
    </row>
    <row r="11" spans="1:14" ht="24" customHeight="1">
      <c r="A11" s="270" t="s">
        <v>317</v>
      </c>
      <c r="B11" s="275">
        <v>562.28</v>
      </c>
      <c r="C11" s="276">
        <v>1115.53</v>
      </c>
      <c r="D11" s="275">
        <f t="shared" ref="D11:D19" si="0">C11-B11</f>
        <v>553.25</v>
      </c>
      <c r="E11" s="275">
        <v>846.01</v>
      </c>
      <c r="F11" s="275">
        <v>832.72</v>
      </c>
      <c r="G11" s="271">
        <v>10</v>
      </c>
      <c r="K11" s="267"/>
    </row>
    <row r="12" spans="1:14" ht="24" customHeight="1">
      <c r="A12" s="270" t="s">
        <v>315</v>
      </c>
      <c r="B12" s="275">
        <v>390.34</v>
      </c>
      <c r="C12" s="276">
        <v>883.98</v>
      </c>
      <c r="D12" s="275">
        <f t="shared" si="0"/>
        <v>493.64000000000004</v>
      </c>
      <c r="E12" s="275">
        <v>612.12</v>
      </c>
      <c r="F12" s="275">
        <v>602.98</v>
      </c>
      <c r="G12" s="271">
        <v>27</v>
      </c>
    </row>
    <row r="13" spans="1:14" ht="24" customHeight="1">
      <c r="A13" s="270" t="s">
        <v>318</v>
      </c>
      <c r="B13" s="275">
        <v>499.22</v>
      </c>
      <c r="C13" s="276">
        <v>1304.77</v>
      </c>
      <c r="D13" s="275">
        <f t="shared" si="0"/>
        <v>805.55</v>
      </c>
      <c r="E13" s="275">
        <v>891.05</v>
      </c>
      <c r="F13" s="275">
        <v>883.11</v>
      </c>
      <c r="G13" s="271">
        <v>19</v>
      </c>
    </row>
    <row r="14" spans="1:14" ht="24" customHeight="1">
      <c r="A14" s="270" t="s">
        <v>319</v>
      </c>
      <c r="B14" s="275">
        <v>379.57</v>
      </c>
      <c r="C14" s="276">
        <v>1337.39</v>
      </c>
      <c r="D14" s="275">
        <f t="shared" si="0"/>
        <v>957.82000000000016</v>
      </c>
      <c r="E14" s="275">
        <v>728.95</v>
      </c>
      <c r="F14" s="275">
        <v>696.36</v>
      </c>
      <c r="G14" s="271">
        <v>31</v>
      </c>
    </row>
    <row r="15" spans="1:14" ht="24" customHeight="1">
      <c r="A15" s="270" t="s">
        <v>320</v>
      </c>
      <c r="B15" s="275">
        <v>368.32</v>
      </c>
      <c r="C15" s="276">
        <v>937.88</v>
      </c>
      <c r="D15" s="275">
        <f t="shared" si="0"/>
        <v>569.55999999999995</v>
      </c>
      <c r="E15" s="275">
        <v>623.41</v>
      </c>
      <c r="F15" s="275">
        <v>613.13</v>
      </c>
      <c r="G15" s="271">
        <v>36</v>
      </c>
    </row>
    <row r="16" spans="1:14" ht="24" customHeight="1">
      <c r="A16" s="270" t="s">
        <v>321</v>
      </c>
      <c r="B16" s="275">
        <v>622.04</v>
      </c>
      <c r="C16" s="276">
        <v>1274.33</v>
      </c>
      <c r="D16" s="275">
        <f t="shared" si="0"/>
        <v>652.29</v>
      </c>
      <c r="E16" s="275">
        <v>892.2</v>
      </c>
      <c r="F16" s="275">
        <v>793.67</v>
      </c>
      <c r="G16" s="271">
        <v>11</v>
      </c>
    </row>
    <row r="17" spans="1:12" ht="24" customHeight="1">
      <c r="A17" s="270" t="s">
        <v>322</v>
      </c>
      <c r="B17" s="275">
        <v>513.52</v>
      </c>
      <c r="C17" s="276">
        <v>1089.0899999999999</v>
      </c>
      <c r="D17" s="275">
        <f t="shared" si="0"/>
        <v>575.56999999999994</v>
      </c>
      <c r="E17" s="275">
        <v>835.73</v>
      </c>
      <c r="F17" s="275">
        <v>851.48</v>
      </c>
      <c r="G17" s="271">
        <v>17</v>
      </c>
    </row>
    <row r="18" spans="1:12" ht="24" customHeight="1">
      <c r="A18" s="270" t="s">
        <v>323</v>
      </c>
      <c r="B18" s="275">
        <v>479.98</v>
      </c>
      <c r="C18" s="276">
        <v>942.6</v>
      </c>
      <c r="D18" s="275">
        <f t="shared" si="0"/>
        <v>462.62</v>
      </c>
      <c r="E18" s="275">
        <v>708.73</v>
      </c>
      <c r="F18" s="275">
        <v>704.14</v>
      </c>
      <c r="G18" s="271">
        <v>17</v>
      </c>
    </row>
    <row r="19" spans="1:12" ht="24" customHeight="1">
      <c r="A19" s="270" t="s">
        <v>324</v>
      </c>
      <c r="B19" s="275">
        <v>343.6</v>
      </c>
      <c r="C19" s="276">
        <v>994.06</v>
      </c>
      <c r="D19" s="275">
        <f t="shared" si="0"/>
        <v>650.45999999999992</v>
      </c>
      <c r="E19" s="275">
        <v>584.22</v>
      </c>
      <c r="F19" s="275">
        <v>571.79</v>
      </c>
      <c r="G19" s="271">
        <v>5</v>
      </c>
      <c r="H19" s="11"/>
    </row>
    <row r="20" spans="1:12">
      <c r="A20" s="272">
        <v>1</v>
      </c>
      <c r="B20" s="273" t="s">
        <v>406</v>
      </c>
      <c r="C20" s="56"/>
      <c r="D20" s="56"/>
      <c r="E20" s="56"/>
      <c r="F20" s="56"/>
      <c r="G20" s="56"/>
      <c r="H20" s="56"/>
      <c r="I20" s="56"/>
      <c r="J20" s="56"/>
      <c r="K20" s="56"/>
      <c r="L20" s="56"/>
    </row>
    <row r="21" spans="1:12">
      <c r="A21" s="20" t="s">
        <v>226</v>
      </c>
      <c r="B21" s="56"/>
      <c r="C21" s="56"/>
      <c r="D21" s="56"/>
      <c r="E21" s="56"/>
      <c r="F21" s="56"/>
      <c r="G21" s="56"/>
      <c r="H21" s="56"/>
      <c r="I21" s="56"/>
      <c r="J21" s="56"/>
      <c r="K21" s="56"/>
      <c r="L21" s="56"/>
    </row>
    <row r="25" spans="1:12" ht="15">
      <c r="A25" s="274" t="s">
        <v>420</v>
      </c>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35"/>
  <sheetViews>
    <sheetView zoomScale="80" zoomScaleNormal="80" workbookViewId="0">
      <selection activeCell="B27" sqref="B27:O29"/>
    </sheetView>
  </sheetViews>
  <sheetFormatPr baseColWidth="10" defaultRowHeight="12.75"/>
  <sheetData>
    <row r="1" spans="1:16" ht="18.75">
      <c r="A1" s="47" t="s">
        <v>236</v>
      </c>
    </row>
    <row r="2" spans="1:16" ht="18.75">
      <c r="A2" s="47" t="s">
        <v>394</v>
      </c>
    </row>
    <row r="3" spans="1:16" ht="18">
      <c r="A3" s="19"/>
    </row>
    <row r="4" spans="1:16" ht="15.75">
      <c r="A4" s="18" t="s">
        <v>225</v>
      </c>
    </row>
    <row r="7" spans="1:16" ht="14.25" customHeight="1">
      <c r="A7" s="129" t="s">
        <v>227</v>
      </c>
      <c r="B7" s="288" t="s">
        <v>301</v>
      </c>
      <c r="C7" s="288"/>
      <c r="D7" s="288"/>
      <c r="E7" s="288"/>
      <c r="F7" s="288"/>
      <c r="G7" s="288"/>
      <c r="H7" s="288"/>
      <c r="I7" s="288"/>
      <c r="J7" s="288"/>
      <c r="K7" s="288"/>
      <c r="L7" s="288"/>
      <c r="M7" s="288"/>
      <c r="N7" s="288"/>
      <c r="O7" s="288"/>
    </row>
    <row r="8" spans="1:16" ht="14.25" customHeight="1">
      <c r="A8" s="23"/>
      <c r="B8" s="288"/>
      <c r="C8" s="288"/>
      <c r="D8" s="288"/>
      <c r="E8" s="288"/>
      <c r="F8" s="288"/>
      <c r="G8" s="288"/>
      <c r="H8" s="288"/>
      <c r="I8" s="288"/>
      <c r="J8" s="288"/>
      <c r="K8" s="288"/>
      <c r="L8" s="288"/>
      <c r="M8" s="288"/>
      <c r="N8" s="288"/>
      <c r="O8" s="288"/>
    </row>
    <row r="9" spans="1:16" ht="14.25" customHeight="1">
      <c r="A9" s="129" t="s">
        <v>228</v>
      </c>
      <c r="B9" s="49" t="s">
        <v>403</v>
      </c>
      <c r="C9" s="22"/>
      <c r="D9" s="22"/>
      <c r="E9" s="22"/>
      <c r="F9" s="22"/>
      <c r="G9" s="22"/>
      <c r="H9" s="22"/>
      <c r="I9" s="22"/>
      <c r="J9" s="22"/>
      <c r="K9" s="22"/>
      <c r="L9" s="22"/>
      <c r="M9" s="22"/>
      <c r="N9" s="22"/>
      <c r="O9" s="22"/>
    </row>
    <row r="10" spans="1:16" ht="12.75" customHeight="1">
      <c r="A10" s="129" t="s">
        <v>300</v>
      </c>
      <c r="B10" s="288" t="s">
        <v>404</v>
      </c>
      <c r="C10" s="288"/>
      <c r="D10" s="288"/>
      <c r="E10" s="288"/>
      <c r="F10" s="288"/>
      <c r="G10" s="288"/>
      <c r="H10" s="288"/>
      <c r="I10" s="288"/>
      <c r="J10" s="288"/>
      <c r="K10" s="288"/>
      <c r="L10" s="288"/>
      <c r="M10" s="288"/>
      <c r="N10" s="288"/>
      <c r="O10" s="288"/>
      <c r="P10" s="100"/>
    </row>
    <row r="11" spans="1:16" ht="13.5" customHeight="1">
      <c r="A11" s="22"/>
      <c r="B11" s="288"/>
      <c r="C11" s="288"/>
      <c r="D11" s="288"/>
      <c r="E11" s="288"/>
      <c r="F11" s="288"/>
      <c r="G11" s="288"/>
      <c r="H11" s="288"/>
      <c r="I11" s="288"/>
      <c r="J11" s="288"/>
      <c r="K11" s="288"/>
      <c r="L11" s="288"/>
      <c r="M11" s="288"/>
      <c r="N11" s="288"/>
      <c r="O11" s="288"/>
      <c r="P11" s="100"/>
    </row>
    <row r="12" spans="1:16" ht="17.25" customHeight="1">
      <c r="A12" s="22"/>
      <c r="B12" s="288"/>
      <c r="C12" s="288"/>
      <c r="D12" s="288"/>
      <c r="E12" s="288"/>
      <c r="F12" s="288"/>
      <c r="G12" s="288"/>
      <c r="H12" s="288"/>
      <c r="I12" s="288"/>
      <c r="J12" s="288"/>
      <c r="K12" s="288"/>
      <c r="L12" s="288"/>
      <c r="M12" s="288"/>
      <c r="N12" s="288"/>
      <c r="O12" s="288"/>
      <c r="P12" s="100"/>
    </row>
    <row r="13" spans="1:16" ht="15" customHeight="1">
      <c r="A13" s="129" t="s">
        <v>299</v>
      </c>
      <c r="B13" s="288" t="s">
        <v>405</v>
      </c>
      <c r="C13" s="288"/>
      <c r="D13" s="288"/>
      <c r="E13" s="288"/>
      <c r="F13" s="288"/>
      <c r="G13" s="288"/>
      <c r="H13" s="288"/>
      <c r="I13" s="288"/>
      <c r="J13" s="288"/>
      <c r="K13" s="288"/>
      <c r="L13" s="288"/>
      <c r="M13" s="288"/>
      <c r="N13" s="288"/>
      <c r="O13" s="288"/>
    </row>
    <row r="14" spans="1:16" ht="13.5" customHeight="1">
      <c r="A14" s="23"/>
      <c r="B14" s="288"/>
      <c r="C14" s="288"/>
      <c r="D14" s="288"/>
      <c r="E14" s="288"/>
      <c r="F14" s="288"/>
      <c r="G14" s="288"/>
      <c r="H14" s="288"/>
      <c r="I14" s="288"/>
      <c r="J14" s="288"/>
      <c r="K14" s="288"/>
      <c r="L14" s="288"/>
      <c r="M14" s="288"/>
      <c r="N14" s="288"/>
      <c r="O14" s="288"/>
    </row>
    <row r="15" spans="1:16" ht="18.75" customHeight="1">
      <c r="A15" s="23"/>
      <c r="B15" s="288"/>
      <c r="C15" s="288"/>
      <c r="D15" s="288"/>
      <c r="E15" s="288"/>
      <c r="F15" s="288"/>
      <c r="G15" s="288"/>
      <c r="H15" s="288"/>
      <c r="I15" s="288"/>
      <c r="J15" s="288"/>
      <c r="K15" s="288"/>
      <c r="L15" s="288"/>
      <c r="M15" s="288"/>
      <c r="N15" s="288"/>
      <c r="O15" s="288"/>
    </row>
    <row r="16" spans="1:16">
      <c r="A16" s="129" t="s">
        <v>229</v>
      </c>
      <c r="B16" s="288" t="s">
        <v>395</v>
      </c>
      <c r="C16" s="289"/>
      <c r="D16" s="289"/>
      <c r="E16" s="289"/>
      <c r="F16" s="289"/>
      <c r="G16" s="289"/>
      <c r="H16" s="289"/>
      <c r="I16" s="289"/>
      <c r="J16" s="289"/>
      <c r="K16" s="289"/>
      <c r="L16" s="289"/>
      <c r="M16" s="289"/>
      <c r="N16" s="289"/>
      <c r="O16" s="289"/>
    </row>
    <row r="17" spans="1:15">
      <c r="A17" s="22"/>
      <c r="B17" s="289"/>
      <c r="C17" s="289"/>
      <c r="D17" s="289"/>
      <c r="E17" s="289"/>
      <c r="F17" s="289"/>
      <c r="G17" s="289"/>
      <c r="H17" s="289"/>
      <c r="I17" s="289"/>
      <c r="J17" s="289"/>
      <c r="K17" s="289"/>
      <c r="L17" s="289"/>
      <c r="M17" s="289"/>
      <c r="N17" s="289"/>
      <c r="O17" s="289"/>
    </row>
    <row r="18" spans="1:15" ht="19.5" customHeight="1">
      <c r="A18" s="22"/>
      <c r="B18" s="289"/>
      <c r="C18" s="289"/>
      <c r="D18" s="289"/>
      <c r="E18" s="289"/>
      <c r="F18" s="289"/>
      <c r="G18" s="289"/>
      <c r="H18" s="289"/>
      <c r="I18" s="289"/>
      <c r="J18" s="289"/>
      <c r="K18" s="289"/>
      <c r="L18" s="289"/>
      <c r="M18" s="289"/>
      <c r="N18" s="289"/>
      <c r="O18" s="289"/>
    </row>
    <row r="19" spans="1:15">
      <c r="A19" s="129" t="s">
        <v>230</v>
      </c>
      <c r="B19" s="288" t="s">
        <v>396</v>
      </c>
      <c r="C19" s="289"/>
      <c r="D19" s="289"/>
      <c r="E19" s="289"/>
      <c r="F19" s="289"/>
      <c r="G19" s="289"/>
      <c r="H19" s="289"/>
      <c r="I19" s="289"/>
      <c r="J19" s="289"/>
      <c r="K19" s="289"/>
      <c r="L19" s="289"/>
      <c r="M19" s="289"/>
      <c r="N19" s="289"/>
      <c r="O19" s="289"/>
    </row>
    <row r="20" spans="1:15">
      <c r="A20" s="22"/>
      <c r="B20" s="289"/>
      <c r="C20" s="289"/>
      <c r="D20" s="289"/>
      <c r="E20" s="289"/>
      <c r="F20" s="289"/>
      <c r="G20" s="289"/>
      <c r="H20" s="289"/>
      <c r="I20" s="289"/>
      <c r="J20" s="289"/>
      <c r="K20" s="289"/>
      <c r="L20" s="289"/>
      <c r="M20" s="289"/>
      <c r="N20" s="289"/>
      <c r="O20" s="289"/>
    </row>
    <row r="21" spans="1:15" ht="19.5" customHeight="1">
      <c r="A21" s="22"/>
      <c r="B21" s="289"/>
      <c r="C21" s="289"/>
      <c r="D21" s="289"/>
      <c r="E21" s="289"/>
      <c r="F21" s="289"/>
      <c r="G21" s="289"/>
      <c r="H21" s="289"/>
      <c r="I21" s="289"/>
      <c r="J21" s="289"/>
      <c r="K21" s="289"/>
      <c r="L21" s="289"/>
      <c r="M21" s="289"/>
      <c r="N21" s="289"/>
      <c r="O21" s="289"/>
    </row>
    <row r="22" spans="1:15">
      <c r="A22" s="129" t="s">
        <v>231</v>
      </c>
      <c r="B22" s="288" t="s">
        <v>397</v>
      </c>
      <c r="C22" s="289"/>
      <c r="D22" s="289"/>
      <c r="E22" s="289"/>
      <c r="F22" s="289"/>
      <c r="G22" s="289"/>
      <c r="H22" s="289"/>
      <c r="I22" s="289"/>
      <c r="J22" s="289"/>
      <c r="K22" s="289"/>
      <c r="L22" s="289"/>
      <c r="M22" s="289"/>
      <c r="N22" s="289"/>
      <c r="O22" s="289"/>
    </row>
    <row r="23" spans="1:15">
      <c r="A23" s="22"/>
      <c r="B23" s="289"/>
      <c r="C23" s="289"/>
      <c r="D23" s="289"/>
      <c r="E23" s="289"/>
      <c r="F23" s="289"/>
      <c r="G23" s="289"/>
      <c r="H23" s="289"/>
      <c r="I23" s="289"/>
      <c r="J23" s="289"/>
      <c r="K23" s="289"/>
      <c r="L23" s="289"/>
      <c r="M23" s="289"/>
      <c r="N23" s="289"/>
      <c r="O23" s="289"/>
    </row>
    <row r="24" spans="1:15" ht="18.75" customHeight="1">
      <c r="A24" s="22"/>
      <c r="B24" s="289"/>
      <c r="C24" s="289"/>
      <c r="D24" s="289"/>
      <c r="E24" s="289"/>
      <c r="F24" s="289"/>
      <c r="G24" s="289"/>
      <c r="H24" s="289"/>
      <c r="I24" s="289"/>
      <c r="J24" s="289"/>
      <c r="K24" s="289"/>
      <c r="L24" s="289"/>
      <c r="M24" s="289"/>
      <c r="N24" s="289"/>
      <c r="O24" s="289"/>
    </row>
    <row r="25" spans="1:15">
      <c r="A25" s="129" t="s">
        <v>232</v>
      </c>
      <c r="B25" s="288" t="s">
        <v>398</v>
      </c>
      <c r="C25" s="289"/>
      <c r="D25" s="289"/>
      <c r="E25" s="289"/>
      <c r="F25" s="289"/>
      <c r="G25" s="289"/>
      <c r="H25" s="289"/>
      <c r="I25" s="289"/>
      <c r="J25" s="289"/>
      <c r="K25" s="289"/>
      <c r="L25" s="289"/>
      <c r="M25" s="289"/>
      <c r="N25" s="289"/>
      <c r="O25" s="289"/>
    </row>
    <row r="26" spans="1:15" ht="15.75" customHeight="1">
      <c r="A26" s="22"/>
      <c r="B26" s="289"/>
      <c r="C26" s="289"/>
      <c r="D26" s="289"/>
      <c r="E26" s="289"/>
      <c r="F26" s="289"/>
      <c r="G26" s="289"/>
      <c r="H26" s="289"/>
      <c r="I26" s="289"/>
      <c r="J26" s="289"/>
      <c r="K26" s="289"/>
      <c r="L26" s="289"/>
      <c r="M26" s="289"/>
      <c r="N26" s="289"/>
      <c r="O26" s="289"/>
    </row>
    <row r="27" spans="1:15">
      <c r="A27" s="130" t="s">
        <v>233</v>
      </c>
      <c r="B27" s="288" t="s">
        <v>399</v>
      </c>
      <c r="C27" s="289"/>
      <c r="D27" s="289"/>
      <c r="E27" s="289"/>
      <c r="F27" s="289"/>
      <c r="G27" s="289"/>
      <c r="H27" s="289"/>
      <c r="I27" s="289"/>
      <c r="J27" s="289"/>
      <c r="K27" s="289"/>
      <c r="L27" s="289"/>
      <c r="M27" s="289"/>
      <c r="N27" s="289"/>
      <c r="O27" s="289"/>
    </row>
    <row r="28" spans="1:15">
      <c r="B28" s="289"/>
      <c r="C28" s="289"/>
      <c r="D28" s="289"/>
      <c r="E28" s="289"/>
      <c r="F28" s="289"/>
      <c r="G28" s="289"/>
      <c r="H28" s="289"/>
      <c r="I28" s="289"/>
      <c r="J28" s="289"/>
      <c r="K28" s="289"/>
      <c r="L28" s="289"/>
      <c r="M28" s="289"/>
      <c r="N28" s="289"/>
      <c r="O28" s="289"/>
    </row>
    <row r="29" spans="1:15" ht="20.25" customHeight="1">
      <c r="B29" s="289"/>
      <c r="C29" s="289"/>
      <c r="D29" s="289"/>
      <c r="E29" s="289"/>
      <c r="F29" s="289"/>
      <c r="G29" s="289"/>
      <c r="H29" s="289"/>
      <c r="I29" s="289"/>
      <c r="J29" s="289"/>
      <c r="K29" s="289"/>
      <c r="L29" s="289"/>
      <c r="M29" s="289"/>
      <c r="N29" s="289"/>
      <c r="O29" s="289"/>
    </row>
    <row r="30" spans="1:15" ht="12.75" customHeight="1">
      <c r="A30" s="130" t="s">
        <v>234</v>
      </c>
      <c r="B30" s="288" t="s">
        <v>400</v>
      </c>
      <c r="C30" s="288"/>
      <c r="D30" s="288"/>
      <c r="E30" s="288"/>
      <c r="F30" s="288"/>
      <c r="G30" s="288"/>
      <c r="H30" s="288"/>
      <c r="I30" s="288"/>
      <c r="J30" s="288"/>
      <c r="K30" s="288"/>
      <c r="L30" s="288"/>
      <c r="M30" s="288"/>
      <c r="N30" s="288"/>
      <c r="O30" s="288"/>
    </row>
    <row r="31" spans="1:15" ht="15.75" customHeight="1">
      <c r="B31" s="288"/>
      <c r="C31" s="288"/>
      <c r="D31" s="288"/>
      <c r="E31" s="288"/>
      <c r="F31" s="288"/>
      <c r="G31" s="288"/>
      <c r="H31" s="288"/>
      <c r="I31" s="288"/>
      <c r="J31" s="288"/>
      <c r="K31" s="288"/>
      <c r="L31" s="288"/>
      <c r="M31" s="288"/>
      <c r="N31" s="288"/>
      <c r="O31" s="288"/>
    </row>
    <row r="32" spans="1:15">
      <c r="A32" s="130" t="s">
        <v>235</v>
      </c>
      <c r="B32" s="288" t="s">
        <v>401</v>
      </c>
      <c r="C32" s="289"/>
      <c r="D32" s="289"/>
      <c r="E32" s="289"/>
      <c r="F32" s="289"/>
      <c r="G32" s="289"/>
      <c r="H32" s="289"/>
      <c r="I32" s="289"/>
      <c r="J32" s="289"/>
      <c r="K32" s="289"/>
      <c r="L32" s="289"/>
      <c r="M32" s="289"/>
      <c r="N32" s="289"/>
      <c r="O32" s="289"/>
    </row>
    <row r="33" spans="1:15" ht="16.5" customHeight="1">
      <c r="B33" s="289"/>
      <c r="C33" s="289"/>
      <c r="D33" s="289"/>
      <c r="E33" s="289"/>
      <c r="F33" s="289"/>
      <c r="G33" s="289"/>
      <c r="H33" s="289"/>
      <c r="I33" s="289"/>
      <c r="J33" s="289"/>
      <c r="K33" s="289"/>
      <c r="L33" s="289"/>
      <c r="M33" s="289"/>
      <c r="N33" s="289"/>
      <c r="O33" s="289"/>
    </row>
    <row r="34" spans="1:15" ht="12.75" customHeight="1">
      <c r="A34" s="131" t="s">
        <v>240</v>
      </c>
      <c r="B34" s="288" t="s">
        <v>402</v>
      </c>
      <c r="C34" s="289"/>
      <c r="D34" s="289"/>
      <c r="E34" s="289"/>
      <c r="F34" s="289"/>
      <c r="G34" s="289"/>
      <c r="H34" s="289"/>
      <c r="I34" s="289"/>
      <c r="J34" s="289"/>
      <c r="K34" s="289"/>
      <c r="L34" s="289"/>
      <c r="M34" s="289"/>
      <c r="N34" s="289"/>
      <c r="O34" s="289"/>
    </row>
    <row r="35" spans="1:15" ht="18.75" customHeight="1">
      <c r="B35" s="289"/>
      <c r="C35" s="289"/>
      <c r="D35" s="289"/>
      <c r="E35" s="289"/>
      <c r="F35" s="289"/>
      <c r="G35" s="289"/>
      <c r="H35" s="289"/>
      <c r="I35" s="289"/>
      <c r="J35" s="289"/>
      <c r="K35" s="289"/>
      <c r="L35" s="289"/>
      <c r="M35" s="289"/>
      <c r="N35" s="289"/>
      <c r="O35" s="289"/>
    </row>
  </sheetData>
  <mergeCells count="11">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7" location="'Tab. 8 Eingliederungshilfen'!A1" display="Tabelle 8"/>
    <hyperlink ref="A30" location="'Tab. 9  Lebenslagen'!A1" display="Tabelle 9"/>
    <hyperlink ref="A32" location="'Tab. 10 Dauer und Intensität'!A1" display="Tabelle 10"/>
    <hyperlink ref="A34"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F205"/>
  <sheetViews>
    <sheetView zoomScale="120" zoomScaleNormal="120" workbookViewId="0">
      <pane ySplit="5" topLeftCell="A72" activePane="bottomLeft" state="frozen"/>
      <selection pane="bottomLeft" activeCell="H72" sqref="H72"/>
    </sheetView>
  </sheetViews>
  <sheetFormatPr baseColWidth="10" defaultRowHeight="12.75"/>
  <cols>
    <col min="1" max="1" width="14.5703125" customWidth="1"/>
    <col min="2" max="2" width="38" customWidth="1"/>
    <col min="3" max="7" width="11.42578125" customWidth="1"/>
  </cols>
  <sheetData>
    <row r="1" spans="1:6" ht="18.75">
      <c r="A1" s="21" t="s">
        <v>296</v>
      </c>
    </row>
    <row r="3" spans="1:6" ht="12.75" customHeight="1">
      <c r="A3" s="293" t="s">
        <v>219</v>
      </c>
      <c r="B3" s="293" t="s">
        <v>326</v>
      </c>
      <c r="C3" s="293" t="s">
        <v>293</v>
      </c>
      <c r="D3" s="293" t="s">
        <v>307</v>
      </c>
      <c r="E3" s="293" t="s">
        <v>292</v>
      </c>
      <c r="F3" s="293" t="s">
        <v>223</v>
      </c>
    </row>
    <row r="4" spans="1:6" ht="12.75" customHeight="1">
      <c r="A4" s="294"/>
      <c r="B4" s="294" t="s">
        <v>221</v>
      </c>
      <c r="C4" s="294"/>
      <c r="D4" s="294"/>
      <c r="E4" s="294"/>
      <c r="F4" s="294"/>
    </row>
    <row r="5" spans="1:6" ht="45" customHeight="1">
      <c r="A5" s="295"/>
      <c r="B5" s="295" t="s">
        <v>222</v>
      </c>
      <c r="C5" s="295"/>
      <c r="D5" s="295"/>
      <c r="E5" s="295"/>
      <c r="F5" s="295"/>
    </row>
    <row r="6" spans="1:6">
      <c r="A6" s="25">
        <v>334000</v>
      </c>
      <c r="B6" s="26" t="s">
        <v>257</v>
      </c>
      <c r="C6" s="48">
        <v>3</v>
      </c>
      <c r="D6" s="48">
        <v>4</v>
      </c>
      <c r="E6" s="48">
        <v>2</v>
      </c>
      <c r="F6" s="48">
        <v>1</v>
      </c>
    </row>
    <row r="7" spans="1:6">
      <c r="A7" s="25">
        <v>334002</v>
      </c>
      <c r="B7" s="26" t="s">
        <v>249</v>
      </c>
      <c r="C7" s="48">
        <v>2</v>
      </c>
      <c r="D7" s="48">
        <v>2</v>
      </c>
      <c r="E7" s="48">
        <v>1</v>
      </c>
      <c r="F7" s="48">
        <v>1</v>
      </c>
    </row>
    <row r="8" spans="1:6">
      <c r="A8" s="25">
        <v>554004</v>
      </c>
      <c r="B8" s="26" t="s">
        <v>98</v>
      </c>
      <c r="C8" s="48">
        <v>6</v>
      </c>
      <c r="D8" s="48">
        <v>4</v>
      </c>
      <c r="E8" s="48">
        <v>3</v>
      </c>
      <c r="F8" s="48">
        <v>2</v>
      </c>
    </row>
    <row r="9" spans="1:6">
      <c r="A9" s="25">
        <v>570004</v>
      </c>
      <c r="B9" s="26" t="s">
        <v>118</v>
      </c>
      <c r="C9" s="48">
        <v>8</v>
      </c>
      <c r="D9" s="48">
        <v>2</v>
      </c>
      <c r="E9" s="48">
        <v>4</v>
      </c>
      <c r="F9" s="48">
        <v>2</v>
      </c>
    </row>
    <row r="10" spans="1:6">
      <c r="A10" s="25">
        <v>334004</v>
      </c>
      <c r="B10" s="26" t="s">
        <v>57</v>
      </c>
      <c r="C10" s="48">
        <v>4</v>
      </c>
      <c r="D10" s="48">
        <v>2</v>
      </c>
      <c r="E10" s="48">
        <v>3</v>
      </c>
      <c r="F10" s="48">
        <v>1</v>
      </c>
    </row>
    <row r="11" spans="1:6" ht="12.75" customHeight="1">
      <c r="A11" s="25">
        <v>962004</v>
      </c>
      <c r="B11" s="26" t="s">
        <v>149</v>
      </c>
      <c r="C11" s="48">
        <v>4</v>
      </c>
      <c r="D11" s="48">
        <v>2</v>
      </c>
      <c r="E11" s="48">
        <v>3</v>
      </c>
      <c r="F11" s="48">
        <v>2</v>
      </c>
    </row>
    <row r="12" spans="1:6">
      <c r="A12" s="25">
        <v>958004</v>
      </c>
      <c r="B12" s="26" t="s">
        <v>146</v>
      </c>
      <c r="C12" s="48">
        <v>9</v>
      </c>
      <c r="D12" s="48">
        <v>3</v>
      </c>
      <c r="E12" s="48">
        <v>4</v>
      </c>
      <c r="F12" s="48">
        <v>2</v>
      </c>
    </row>
    <row r="13" spans="1:6">
      <c r="A13" s="25">
        <v>382008</v>
      </c>
      <c r="B13" s="26" t="s">
        <v>84</v>
      </c>
      <c r="C13" s="48">
        <v>6</v>
      </c>
      <c r="D13" s="48">
        <v>4</v>
      </c>
      <c r="E13" s="48">
        <v>3</v>
      </c>
      <c r="F13" s="48">
        <v>1</v>
      </c>
    </row>
    <row r="14" spans="1:6">
      <c r="A14" s="25">
        <v>770004</v>
      </c>
      <c r="B14" s="26" t="s">
        <v>129</v>
      </c>
      <c r="C14" s="48">
        <v>5</v>
      </c>
      <c r="D14" s="48">
        <v>3</v>
      </c>
      <c r="E14" s="48">
        <v>3</v>
      </c>
      <c r="F14" s="48">
        <v>2</v>
      </c>
    </row>
    <row r="15" spans="1:6">
      <c r="A15" s="25">
        <v>766008</v>
      </c>
      <c r="B15" s="26" t="s">
        <v>125</v>
      </c>
      <c r="C15" s="48">
        <v>8</v>
      </c>
      <c r="D15" s="48">
        <v>2</v>
      </c>
      <c r="E15" s="48">
        <v>4</v>
      </c>
      <c r="F15" s="48">
        <v>2</v>
      </c>
    </row>
    <row r="16" spans="1:6">
      <c r="A16" s="25">
        <v>570008</v>
      </c>
      <c r="B16" s="26" t="s">
        <v>119</v>
      </c>
      <c r="C16" s="48">
        <v>5</v>
      </c>
      <c r="D16" s="48">
        <v>3</v>
      </c>
      <c r="E16" s="48">
        <v>3</v>
      </c>
      <c r="F16" s="48">
        <v>2</v>
      </c>
    </row>
    <row r="17" spans="1:6">
      <c r="A17" s="25">
        <v>362004</v>
      </c>
      <c r="B17" s="26" t="s">
        <v>238</v>
      </c>
      <c r="C17" s="48">
        <v>5</v>
      </c>
      <c r="D17" s="48">
        <v>3</v>
      </c>
      <c r="E17" s="48">
        <v>3</v>
      </c>
      <c r="F17" s="48">
        <v>1</v>
      </c>
    </row>
    <row r="18" spans="1:6">
      <c r="A18" s="25">
        <v>362008</v>
      </c>
      <c r="B18" s="26" t="s">
        <v>63</v>
      </c>
      <c r="C18" s="48">
        <v>7</v>
      </c>
      <c r="D18" s="48">
        <v>1</v>
      </c>
      <c r="E18" s="48">
        <v>4</v>
      </c>
      <c r="F18" s="48">
        <v>1</v>
      </c>
    </row>
    <row r="19" spans="1:6">
      <c r="A19" s="25">
        <v>378004</v>
      </c>
      <c r="B19" s="26" t="s">
        <v>79</v>
      </c>
      <c r="C19" s="48">
        <v>9</v>
      </c>
      <c r="D19" s="48">
        <v>3</v>
      </c>
      <c r="E19" s="48">
        <v>4</v>
      </c>
      <c r="F19" s="48">
        <v>1</v>
      </c>
    </row>
    <row r="20" spans="1:6">
      <c r="A20" s="25">
        <v>978004</v>
      </c>
      <c r="B20" s="26" t="s">
        <v>160</v>
      </c>
      <c r="C20" s="48">
        <v>4</v>
      </c>
      <c r="D20" s="48">
        <v>1</v>
      </c>
      <c r="E20" s="48">
        <v>3</v>
      </c>
      <c r="F20" s="48">
        <v>2</v>
      </c>
    </row>
    <row r="21" spans="1:6">
      <c r="A21" s="25">
        <v>711000</v>
      </c>
      <c r="B21" s="26" t="s">
        <v>368</v>
      </c>
      <c r="C21" s="48">
        <v>2</v>
      </c>
      <c r="D21" s="48">
        <v>2</v>
      </c>
      <c r="E21" s="48">
        <v>1</v>
      </c>
      <c r="F21" s="48">
        <v>2</v>
      </c>
    </row>
    <row r="22" spans="1:6">
      <c r="A22" s="25">
        <v>554008</v>
      </c>
      <c r="B22" s="26" t="s">
        <v>99</v>
      </c>
      <c r="C22" s="48">
        <v>9</v>
      </c>
      <c r="D22" s="48">
        <v>3</v>
      </c>
      <c r="E22" s="48">
        <v>4</v>
      </c>
      <c r="F22" s="48">
        <v>2</v>
      </c>
    </row>
    <row r="23" spans="1:6">
      <c r="A23" s="25">
        <v>911000</v>
      </c>
      <c r="B23" s="26" t="s">
        <v>133</v>
      </c>
      <c r="C23" s="48">
        <v>1</v>
      </c>
      <c r="D23" s="48">
        <v>1</v>
      </c>
      <c r="E23" s="48">
        <v>1</v>
      </c>
      <c r="F23" s="48">
        <v>2</v>
      </c>
    </row>
    <row r="24" spans="1:6">
      <c r="A24" s="25">
        <v>314000</v>
      </c>
      <c r="B24" s="26" t="s">
        <v>54</v>
      </c>
      <c r="C24" s="48">
        <v>2</v>
      </c>
      <c r="D24" s="48">
        <v>2</v>
      </c>
      <c r="E24" s="48">
        <v>1</v>
      </c>
      <c r="F24" s="48">
        <v>1</v>
      </c>
    </row>
    <row r="25" spans="1:6">
      <c r="A25" s="25">
        <v>554000</v>
      </c>
      <c r="B25" s="26" t="s">
        <v>264</v>
      </c>
      <c r="C25" s="48">
        <v>3</v>
      </c>
      <c r="D25" s="48">
        <v>4</v>
      </c>
      <c r="E25" s="48">
        <v>2</v>
      </c>
      <c r="F25" s="48">
        <v>2</v>
      </c>
    </row>
    <row r="26" spans="1:6">
      <c r="A26" s="25">
        <v>554012</v>
      </c>
      <c r="B26" s="26" t="s">
        <v>100</v>
      </c>
      <c r="C26" s="48">
        <v>6</v>
      </c>
      <c r="D26" s="48">
        <v>4</v>
      </c>
      <c r="E26" s="48">
        <v>3</v>
      </c>
      <c r="F26" s="48">
        <v>2</v>
      </c>
    </row>
    <row r="27" spans="1:6">
      <c r="A27" s="25">
        <v>382012</v>
      </c>
      <c r="B27" s="26" t="s">
        <v>85</v>
      </c>
      <c r="C27" s="48">
        <v>6</v>
      </c>
      <c r="D27" s="48">
        <v>4</v>
      </c>
      <c r="E27" s="48">
        <v>3</v>
      </c>
      <c r="F27" s="48">
        <v>1</v>
      </c>
    </row>
    <row r="28" spans="1:6">
      <c r="A28" s="25">
        <v>512000</v>
      </c>
      <c r="B28" s="26" t="s">
        <v>95</v>
      </c>
      <c r="C28" s="48">
        <v>2</v>
      </c>
      <c r="D28" s="48">
        <v>2</v>
      </c>
      <c r="E28" s="48">
        <v>1</v>
      </c>
      <c r="F28" s="48">
        <v>2</v>
      </c>
    </row>
    <row r="29" spans="1:6">
      <c r="A29" s="25">
        <v>362012</v>
      </c>
      <c r="B29" s="26" t="s">
        <v>64</v>
      </c>
      <c r="C29" s="48">
        <v>5</v>
      </c>
      <c r="D29" s="48">
        <v>3</v>
      </c>
      <c r="E29" s="48">
        <v>3</v>
      </c>
      <c r="F29" s="48">
        <v>1</v>
      </c>
    </row>
    <row r="30" spans="1:6">
      <c r="A30" s="25">
        <v>758004</v>
      </c>
      <c r="B30" s="26" t="s">
        <v>122</v>
      </c>
      <c r="C30" s="48">
        <v>6</v>
      </c>
      <c r="D30" s="48">
        <v>4</v>
      </c>
      <c r="E30" s="48">
        <v>3</v>
      </c>
      <c r="F30" s="48">
        <v>2</v>
      </c>
    </row>
    <row r="31" spans="1:6">
      <c r="A31" s="25">
        <v>562004</v>
      </c>
      <c r="B31" s="26" t="s">
        <v>104</v>
      </c>
      <c r="C31" s="48">
        <v>7</v>
      </c>
      <c r="D31" s="48">
        <v>1</v>
      </c>
      <c r="E31" s="48">
        <v>4</v>
      </c>
      <c r="F31" s="48">
        <v>2</v>
      </c>
    </row>
    <row r="32" spans="1:6" ht="12.75" customHeight="1">
      <c r="A32" s="25">
        <v>558000</v>
      </c>
      <c r="B32" s="26" t="s">
        <v>265</v>
      </c>
      <c r="C32" s="48">
        <v>3</v>
      </c>
      <c r="D32" s="48">
        <v>4</v>
      </c>
      <c r="E32" s="48">
        <v>2</v>
      </c>
      <c r="F32" s="48">
        <v>2</v>
      </c>
    </row>
    <row r="33" spans="1:6">
      <c r="A33" s="25">
        <v>558012</v>
      </c>
      <c r="B33" s="26" t="s">
        <v>102</v>
      </c>
      <c r="C33" s="48">
        <v>6</v>
      </c>
      <c r="D33" s="48">
        <v>4</v>
      </c>
      <c r="E33" s="48">
        <v>3</v>
      </c>
      <c r="F33" s="48">
        <v>2</v>
      </c>
    </row>
    <row r="34" spans="1:6">
      <c r="A34" s="25">
        <v>562008</v>
      </c>
      <c r="B34" s="26" t="s">
        <v>105</v>
      </c>
      <c r="C34" s="48">
        <v>4</v>
      </c>
      <c r="D34" s="48">
        <v>2</v>
      </c>
      <c r="E34" s="48">
        <v>3</v>
      </c>
      <c r="F34" s="48">
        <v>2</v>
      </c>
    </row>
    <row r="35" spans="1:6">
      <c r="A35" s="25">
        <v>766020</v>
      </c>
      <c r="B35" s="26" t="s">
        <v>126</v>
      </c>
      <c r="C35" s="48">
        <v>8</v>
      </c>
      <c r="D35" s="48">
        <v>2</v>
      </c>
      <c r="E35" s="48">
        <v>4</v>
      </c>
      <c r="F35" s="48">
        <v>2</v>
      </c>
    </row>
    <row r="36" spans="1:6">
      <c r="A36" s="25">
        <v>170008</v>
      </c>
      <c r="B36" s="26" t="s">
        <v>48</v>
      </c>
      <c r="C36" s="48">
        <v>9</v>
      </c>
      <c r="D36" s="48">
        <v>3</v>
      </c>
      <c r="E36" s="48">
        <v>4</v>
      </c>
      <c r="F36" s="48">
        <v>1</v>
      </c>
    </row>
    <row r="37" spans="1:6">
      <c r="A37" s="25">
        <v>162004</v>
      </c>
      <c r="B37" s="26" t="s">
        <v>40</v>
      </c>
      <c r="C37" s="48">
        <v>9</v>
      </c>
      <c r="D37" s="48">
        <v>3</v>
      </c>
      <c r="E37" s="48">
        <v>4</v>
      </c>
      <c r="F37" s="48">
        <v>1</v>
      </c>
    </row>
    <row r="38" spans="1:6">
      <c r="A38" s="25">
        <v>562012</v>
      </c>
      <c r="B38" s="26" t="s">
        <v>106</v>
      </c>
      <c r="C38" s="48">
        <v>8</v>
      </c>
      <c r="D38" s="48">
        <v>2</v>
      </c>
      <c r="E38" s="48">
        <v>4</v>
      </c>
      <c r="F38" s="48">
        <v>2</v>
      </c>
    </row>
    <row r="39" spans="1:6">
      <c r="A39" s="25">
        <v>913000</v>
      </c>
      <c r="B39" s="26" t="s">
        <v>134</v>
      </c>
      <c r="C39" s="48">
        <v>1</v>
      </c>
      <c r="D39" s="48">
        <v>1</v>
      </c>
      <c r="E39" s="48">
        <v>1</v>
      </c>
      <c r="F39" s="48">
        <v>2</v>
      </c>
    </row>
    <row r="40" spans="1:6">
      <c r="A40" s="25">
        <v>112000</v>
      </c>
      <c r="B40" s="26" t="s">
        <v>16</v>
      </c>
      <c r="C40" s="48">
        <v>1</v>
      </c>
      <c r="D40" s="48">
        <v>1</v>
      </c>
      <c r="E40" s="48">
        <v>1</v>
      </c>
      <c r="F40" s="48">
        <v>1</v>
      </c>
    </row>
    <row r="41" spans="1:6">
      <c r="A41" s="25">
        <v>558016</v>
      </c>
      <c r="B41" s="26" t="s">
        <v>103</v>
      </c>
      <c r="C41" s="48">
        <v>6</v>
      </c>
      <c r="D41" s="48">
        <v>4</v>
      </c>
      <c r="E41" s="48">
        <v>3</v>
      </c>
      <c r="F41" s="48">
        <v>2</v>
      </c>
    </row>
    <row r="42" spans="1:6">
      <c r="A42" s="25">
        <v>358000</v>
      </c>
      <c r="B42" s="26" t="s">
        <v>258</v>
      </c>
      <c r="C42" s="48">
        <v>3</v>
      </c>
      <c r="D42" s="48">
        <v>4</v>
      </c>
      <c r="E42" s="48">
        <v>2</v>
      </c>
      <c r="F42" s="48">
        <v>1</v>
      </c>
    </row>
    <row r="43" spans="1:6">
      <c r="A43" s="25">
        <v>358008</v>
      </c>
      <c r="B43" s="26" t="s">
        <v>62</v>
      </c>
      <c r="C43" s="48">
        <v>7</v>
      </c>
      <c r="D43" s="48">
        <v>1</v>
      </c>
      <c r="E43" s="48">
        <v>4</v>
      </c>
      <c r="F43" s="48">
        <v>1</v>
      </c>
    </row>
    <row r="44" spans="1:6">
      <c r="A44" s="25">
        <v>111000</v>
      </c>
      <c r="B44" s="108" t="s">
        <v>15</v>
      </c>
      <c r="C44" s="48">
        <v>2</v>
      </c>
      <c r="D44" s="48">
        <v>2</v>
      </c>
      <c r="E44" s="48">
        <v>1</v>
      </c>
      <c r="F44" s="48">
        <v>1</v>
      </c>
    </row>
    <row r="45" spans="1:6">
      <c r="A45" s="25">
        <v>362016</v>
      </c>
      <c r="B45" s="26" t="s">
        <v>239</v>
      </c>
      <c r="C45" s="48">
        <v>5</v>
      </c>
      <c r="D45" s="48">
        <v>3</v>
      </c>
      <c r="E45" s="48">
        <v>3</v>
      </c>
      <c r="F45" s="48">
        <v>1</v>
      </c>
    </row>
    <row r="46" spans="1:6">
      <c r="A46" s="25">
        <v>154008</v>
      </c>
      <c r="B46" s="26" t="s">
        <v>25</v>
      </c>
      <c r="C46" s="48">
        <v>5</v>
      </c>
      <c r="D46" s="48">
        <v>3</v>
      </c>
      <c r="E46" s="48">
        <v>3</v>
      </c>
      <c r="F46" s="48">
        <v>1</v>
      </c>
    </row>
    <row r="47" spans="1:6">
      <c r="A47" s="25">
        <v>566008</v>
      </c>
      <c r="B47" s="26" t="s">
        <v>114</v>
      </c>
      <c r="C47" s="48">
        <v>6</v>
      </c>
      <c r="D47" s="48">
        <v>4</v>
      </c>
      <c r="E47" s="48">
        <v>3</v>
      </c>
      <c r="F47" s="48">
        <v>2</v>
      </c>
    </row>
    <row r="48" spans="1:6">
      <c r="A48" s="25">
        <v>954008</v>
      </c>
      <c r="B48" s="26" t="s">
        <v>138</v>
      </c>
      <c r="C48" s="48">
        <v>5</v>
      </c>
      <c r="D48" s="48">
        <v>3</v>
      </c>
      <c r="E48" s="48">
        <v>3</v>
      </c>
      <c r="F48" s="48">
        <v>2</v>
      </c>
    </row>
    <row r="49" spans="1:6">
      <c r="A49" s="25">
        <v>362020</v>
      </c>
      <c r="B49" s="26" t="s">
        <v>65</v>
      </c>
      <c r="C49" s="48">
        <v>5</v>
      </c>
      <c r="D49" s="48">
        <v>3</v>
      </c>
      <c r="E49" s="48">
        <v>3</v>
      </c>
      <c r="F49" s="48">
        <v>1</v>
      </c>
    </row>
    <row r="50" spans="1:6">
      <c r="A50" s="25">
        <v>370004</v>
      </c>
      <c r="B50" s="26" t="s">
        <v>71</v>
      </c>
      <c r="C50" s="48">
        <v>6</v>
      </c>
      <c r="D50" s="48">
        <v>4</v>
      </c>
      <c r="E50" s="48">
        <v>3</v>
      </c>
      <c r="F50" s="48">
        <v>1</v>
      </c>
    </row>
    <row r="51" spans="1:6">
      <c r="A51" s="25">
        <v>158004</v>
      </c>
      <c r="B51" s="26" t="s">
        <v>30</v>
      </c>
      <c r="C51" s="48">
        <v>4</v>
      </c>
      <c r="D51" s="48">
        <v>2</v>
      </c>
      <c r="E51" s="48">
        <v>3</v>
      </c>
      <c r="F51" s="48">
        <v>1</v>
      </c>
    </row>
    <row r="52" spans="1:6">
      <c r="A52" s="25">
        <v>334012</v>
      </c>
      <c r="B52" s="26" t="s">
        <v>58</v>
      </c>
      <c r="C52" s="48">
        <v>7</v>
      </c>
      <c r="D52" s="48">
        <v>1</v>
      </c>
      <c r="E52" s="48">
        <v>4</v>
      </c>
      <c r="F52" s="48">
        <v>1</v>
      </c>
    </row>
    <row r="53" spans="1:6">
      <c r="A53" s="25">
        <v>113000</v>
      </c>
      <c r="B53" s="26" t="s">
        <v>17</v>
      </c>
      <c r="C53" s="48">
        <v>1</v>
      </c>
      <c r="D53" s="48">
        <v>1</v>
      </c>
      <c r="E53" s="48">
        <v>1</v>
      </c>
      <c r="F53" s="48">
        <v>1</v>
      </c>
    </row>
    <row r="54" spans="1:6">
      <c r="A54" s="25">
        <v>366000</v>
      </c>
      <c r="B54" s="26" t="s">
        <v>259</v>
      </c>
      <c r="C54" s="48">
        <v>3</v>
      </c>
      <c r="D54" s="48">
        <v>4</v>
      </c>
      <c r="E54" s="48">
        <v>2</v>
      </c>
      <c r="F54" s="48">
        <v>1</v>
      </c>
    </row>
    <row r="55" spans="1:6">
      <c r="A55" s="25">
        <v>362024</v>
      </c>
      <c r="B55" s="26" t="s">
        <v>66</v>
      </c>
      <c r="C55" s="48">
        <v>9</v>
      </c>
      <c r="D55" s="48">
        <v>3</v>
      </c>
      <c r="E55" s="48">
        <v>4</v>
      </c>
      <c r="F55" s="48">
        <v>1</v>
      </c>
    </row>
    <row r="56" spans="1:6">
      <c r="A56" s="25">
        <v>370012</v>
      </c>
      <c r="B56" s="26" t="s">
        <v>369</v>
      </c>
      <c r="C56" s="48">
        <v>5</v>
      </c>
      <c r="D56" s="48">
        <v>3</v>
      </c>
      <c r="E56" s="48">
        <v>3</v>
      </c>
      <c r="F56" s="48">
        <v>1</v>
      </c>
    </row>
    <row r="57" spans="1:6">
      <c r="A57" s="25">
        <v>154012</v>
      </c>
      <c r="B57" s="26" t="s">
        <v>26</v>
      </c>
      <c r="C57" s="48">
        <v>5</v>
      </c>
      <c r="D57" s="48">
        <v>3</v>
      </c>
      <c r="E57" s="48">
        <v>3</v>
      </c>
      <c r="F57" s="48">
        <v>1</v>
      </c>
    </row>
    <row r="58" spans="1:6">
      <c r="A58" s="25">
        <v>513000</v>
      </c>
      <c r="B58" s="26" t="s">
        <v>96</v>
      </c>
      <c r="C58" s="48">
        <v>1</v>
      </c>
      <c r="D58" s="48">
        <v>1</v>
      </c>
      <c r="E58" s="48">
        <v>1</v>
      </c>
      <c r="F58" s="48">
        <v>2</v>
      </c>
    </row>
    <row r="59" spans="1:6">
      <c r="A59" s="25">
        <v>954012</v>
      </c>
      <c r="B59" s="26" t="s">
        <v>139</v>
      </c>
      <c r="C59" s="48">
        <v>4</v>
      </c>
      <c r="D59" s="48">
        <v>2</v>
      </c>
      <c r="E59" s="48">
        <v>3</v>
      </c>
      <c r="F59" s="48">
        <v>2</v>
      </c>
    </row>
    <row r="60" spans="1:6">
      <c r="A60" s="25">
        <v>562014</v>
      </c>
      <c r="B60" s="26" t="s">
        <v>107</v>
      </c>
      <c r="C60" s="48">
        <v>7</v>
      </c>
      <c r="D60" s="48">
        <v>1</v>
      </c>
      <c r="E60" s="48">
        <v>4</v>
      </c>
      <c r="F60" s="48">
        <v>2</v>
      </c>
    </row>
    <row r="61" spans="1:6" ht="12.75" customHeight="1">
      <c r="A61" s="25">
        <v>154016</v>
      </c>
      <c r="B61" s="26" t="s">
        <v>27</v>
      </c>
      <c r="C61" s="48">
        <v>5</v>
      </c>
      <c r="D61" s="48">
        <v>3</v>
      </c>
      <c r="E61" s="48">
        <v>3</v>
      </c>
      <c r="F61" s="48">
        <v>1</v>
      </c>
    </row>
    <row r="62" spans="1:6">
      <c r="A62" s="25">
        <v>566012</v>
      </c>
      <c r="B62" s="26" t="s">
        <v>115</v>
      </c>
      <c r="C62" s="48">
        <v>5</v>
      </c>
      <c r="D62" s="48">
        <v>3</v>
      </c>
      <c r="E62" s="48">
        <v>3</v>
      </c>
      <c r="F62" s="48">
        <v>2</v>
      </c>
    </row>
    <row r="63" spans="1:6">
      <c r="A63" s="25">
        <v>162008</v>
      </c>
      <c r="B63" s="26" t="s">
        <v>41</v>
      </c>
      <c r="C63" s="48">
        <v>9</v>
      </c>
      <c r="D63" s="48">
        <v>3</v>
      </c>
      <c r="E63" s="48">
        <v>4</v>
      </c>
      <c r="F63" s="48">
        <v>1</v>
      </c>
    </row>
    <row r="64" spans="1:6">
      <c r="A64" s="25">
        <v>554020</v>
      </c>
      <c r="B64" s="26" t="s">
        <v>101</v>
      </c>
      <c r="C64" s="48">
        <v>5</v>
      </c>
      <c r="D64" s="48">
        <v>3</v>
      </c>
      <c r="E64" s="48">
        <v>3</v>
      </c>
      <c r="F64" s="48">
        <v>2</v>
      </c>
    </row>
    <row r="65" spans="1:6">
      <c r="A65" s="25">
        <v>374012</v>
      </c>
      <c r="B65" s="26" t="s">
        <v>75</v>
      </c>
      <c r="C65" s="48">
        <v>5</v>
      </c>
      <c r="D65" s="48">
        <v>3</v>
      </c>
      <c r="E65" s="48">
        <v>3</v>
      </c>
      <c r="F65" s="48">
        <v>1</v>
      </c>
    </row>
    <row r="66" spans="1:6">
      <c r="A66" s="25">
        <v>754000</v>
      </c>
      <c r="B66" s="26" t="s">
        <v>268</v>
      </c>
      <c r="C66" s="48">
        <v>3</v>
      </c>
      <c r="D66" s="48">
        <v>4</v>
      </c>
      <c r="E66" s="48">
        <v>2</v>
      </c>
      <c r="F66" s="48">
        <v>2</v>
      </c>
    </row>
    <row r="67" spans="1:6">
      <c r="A67" s="25">
        <v>754008</v>
      </c>
      <c r="B67" s="26" t="s">
        <v>121</v>
      </c>
      <c r="C67" s="48">
        <v>9</v>
      </c>
      <c r="D67" s="48">
        <v>3</v>
      </c>
      <c r="E67" s="48">
        <v>4</v>
      </c>
      <c r="F67" s="48">
        <v>2</v>
      </c>
    </row>
    <row r="68" spans="1:6">
      <c r="A68" s="25">
        <v>158008</v>
      </c>
      <c r="B68" s="26" t="s">
        <v>31</v>
      </c>
      <c r="C68" s="48">
        <v>5</v>
      </c>
      <c r="D68" s="48">
        <v>3</v>
      </c>
      <c r="E68" s="48">
        <v>3</v>
      </c>
      <c r="F68" s="48">
        <v>1</v>
      </c>
    </row>
    <row r="69" spans="1:6">
      <c r="A69" s="25">
        <v>914000</v>
      </c>
      <c r="B69" s="26" t="s">
        <v>135</v>
      </c>
      <c r="C69" s="48">
        <v>1</v>
      </c>
      <c r="D69" s="48">
        <v>1</v>
      </c>
      <c r="E69" s="48">
        <v>1</v>
      </c>
      <c r="F69" s="48">
        <v>2</v>
      </c>
    </row>
    <row r="70" spans="1:6">
      <c r="A70" s="25">
        <v>562016</v>
      </c>
      <c r="B70" s="26" t="s">
        <v>108</v>
      </c>
      <c r="C70" s="48">
        <v>6</v>
      </c>
      <c r="D70" s="48">
        <v>4</v>
      </c>
      <c r="E70" s="48">
        <v>3</v>
      </c>
      <c r="F70" s="48">
        <v>2</v>
      </c>
    </row>
    <row r="71" spans="1:6">
      <c r="A71" s="25">
        <v>915000</v>
      </c>
      <c r="B71" s="26" t="s">
        <v>136</v>
      </c>
      <c r="C71" s="48">
        <v>1</v>
      </c>
      <c r="D71" s="48">
        <v>1</v>
      </c>
      <c r="E71" s="48">
        <v>1</v>
      </c>
      <c r="F71" s="48">
        <v>2</v>
      </c>
    </row>
    <row r="72" spans="1:6">
      <c r="A72" s="25">
        <v>954016</v>
      </c>
      <c r="B72" s="26" t="s">
        <v>140</v>
      </c>
      <c r="C72" s="48">
        <v>9</v>
      </c>
      <c r="D72" s="48">
        <v>3</v>
      </c>
      <c r="E72" s="48">
        <v>4</v>
      </c>
      <c r="F72" s="48">
        <v>2</v>
      </c>
    </row>
    <row r="73" spans="1:6">
      <c r="A73" s="25">
        <v>158012</v>
      </c>
      <c r="B73" s="26" t="s">
        <v>32</v>
      </c>
      <c r="C73" s="48">
        <v>5</v>
      </c>
      <c r="D73" s="48">
        <v>3</v>
      </c>
      <c r="E73" s="48">
        <v>3</v>
      </c>
      <c r="F73" s="48">
        <v>1</v>
      </c>
    </row>
    <row r="74" spans="1:6">
      <c r="A74" s="25">
        <v>370016</v>
      </c>
      <c r="B74" s="26" t="s">
        <v>73</v>
      </c>
      <c r="C74" s="48">
        <v>4</v>
      </c>
      <c r="D74" s="48">
        <v>2</v>
      </c>
      <c r="E74" s="48">
        <v>3</v>
      </c>
      <c r="F74" s="48">
        <v>1</v>
      </c>
    </row>
    <row r="75" spans="1:6">
      <c r="A75" s="25">
        <v>370000</v>
      </c>
      <c r="B75" s="26" t="s">
        <v>260</v>
      </c>
      <c r="C75" s="48">
        <v>3</v>
      </c>
      <c r="D75" s="48">
        <v>3</v>
      </c>
      <c r="E75" s="48">
        <v>2</v>
      </c>
      <c r="F75" s="48">
        <v>1</v>
      </c>
    </row>
    <row r="76" spans="1:6">
      <c r="A76" s="25">
        <v>962016</v>
      </c>
      <c r="B76" s="26" t="s">
        <v>150</v>
      </c>
      <c r="C76" s="48">
        <v>4</v>
      </c>
      <c r="D76" s="48">
        <v>2</v>
      </c>
      <c r="E76" s="48">
        <v>3</v>
      </c>
      <c r="F76" s="48">
        <v>2</v>
      </c>
    </row>
    <row r="77" spans="1:6">
      <c r="A77" s="25">
        <v>382020</v>
      </c>
      <c r="B77" s="26" t="s">
        <v>86</v>
      </c>
      <c r="C77" s="48">
        <v>6</v>
      </c>
      <c r="D77" s="48">
        <v>4</v>
      </c>
      <c r="E77" s="48">
        <v>3</v>
      </c>
      <c r="F77" s="48">
        <v>1</v>
      </c>
    </row>
    <row r="78" spans="1:6" ht="12.75" customHeight="1">
      <c r="A78" s="25">
        <v>954020</v>
      </c>
      <c r="B78" s="26" t="s">
        <v>141</v>
      </c>
      <c r="C78" s="48">
        <v>6</v>
      </c>
      <c r="D78" s="48">
        <v>4</v>
      </c>
      <c r="E78" s="48">
        <v>3</v>
      </c>
      <c r="F78" s="48">
        <v>2</v>
      </c>
    </row>
    <row r="79" spans="1:6">
      <c r="A79" s="25">
        <v>758000</v>
      </c>
      <c r="B79" s="26" t="s">
        <v>270</v>
      </c>
      <c r="C79" s="48">
        <v>3</v>
      </c>
      <c r="D79" s="48">
        <v>4</v>
      </c>
      <c r="E79" s="48">
        <v>2</v>
      </c>
      <c r="F79" s="48">
        <v>2</v>
      </c>
    </row>
    <row r="80" spans="1:6">
      <c r="A80" s="25">
        <v>758012</v>
      </c>
      <c r="B80" s="26" t="s">
        <v>123</v>
      </c>
      <c r="C80" s="48">
        <v>8</v>
      </c>
      <c r="D80" s="48">
        <v>2</v>
      </c>
      <c r="E80" s="48">
        <v>4</v>
      </c>
      <c r="F80" s="48">
        <v>2</v>
      </c>
    </row>
    <row r="81" spans="1:6">
      <c r="A81" s="25">
        <v>916000</v>
      </c>
      <c r="B81" s="26" t="s">
        <v>137</v>
      </c>
      <c r="C81" s="48">
        <v>1</v>
      </c>
      <c r="D81" s="48">
        <v>1</v>
      </c>
      <c r="E81" s="48">
        <v>1</v>
      </c>
      <c r="F81" s="48">
        <v>2</v>
      </c>
    </row>
    <row r="82" spans="1:6">
      <c r="A82" s="25">
        <v>562020</v>
      </c>
      <c r="B82" s="26" t="s">
        <v>109</v>
      </c>
      <c r="C82" s="48">
        <v>7</v>
      </c>
      <c r="D82" s="48">
        <v>1</v>
      </c>
      <c r="E82" s="48">
        <v>4</v>
      </c>
      <c r="F82" s="48">
        <v>2</v>
      </c>
    </row>
    <row r="83" spans="1:6" ht="12.75" customHeight="1">
      <c r="A83" s="25">
        <v>334016</v>
      </c>
      <c r="B83" s="26" t="s">
        <v>59</v>
      </c>
      <c r="C83" s="48">
        <v>5</v>
      </c>
      <c r="D83" s="48">
        <v>3</v>
      </c>
      <c r="E83" s="48">
        <v>3</v>
      </c>
      <c r="F83" s="48">
        <v>1</v>
      </c>
    </row>
    <row r="84" spans="1:6">
      <c r="A84" s="25">
        <v>158016</v>
      </c>
      <c r="B84" s="26" t="s">
        <v>33</v>
      </c>
      <c r="C84" s="48">
        <v>9</v>
      </c>
      <c r="D84" s="48">
        <v>3</v>
      </c>
      <c r="E84" s="48">
        <v>4</v>
      </c>
      <c r="F84" s="48">
        <v>1</v>
      </c>
    </row>
    <row r="85" spans="1:6">
      <c r="A85" s="25">
        <v>958000</v>
      </c>
      <c r="B85" s="26" t="s">
        <v>275</v>
      </c>
      <c r="C85" s="48">
        <v>3</v>
      </c>
      <c r="D85" s="48">
        <v>4</v>
      </c>
      <c r="E85" s="48">
        <v>2</v>
      </c>
      <c r="F85" s="48">
        <v>2</v>
      </c>
    </row>
    <row r="86" spans="1:6">
      <c r="A86" s="25">
        <v>762000</v>
      </c>
      <c r="B86" s="26" t="s">
        <v>271</v>
      </c>
      <c r="C86" s="48">
        <v>3</v>
      </c>
      <c r="D86" s="48">
        <v>4</v>
      </c>
      <c r="E86" s="48">
        <v>2</v>
      </c>
      <c r="F86" s="48">
        <v>2</v>
      </c>
    </row>
    <row r="87" spans="1:6">
      <c r="A87" s="25">
        <v>370020</v>
      </c>
      <c r="B87" s="26" t="s">
        <v>74</v>
      </c>
      <c r="C87" s="48">
        <v>4</v>
      </c>
      <c r="D87" s="48">
        <v>2</v>
      </c>
      <c r="E87" s="48">
        <v>3</v>
      </c>
      <c r="F87" s="48">
        <v>1</v>
      </c>
    </row>
    <row r="88" spans="1:6">
      <c r="A88" s="25">
        <v>362028</v>
      </c>
      <c r="B88" s="26" t="s">
        <v>67</v>
      </c>
      <c r="C88" s="48">
        <v>9</v>
      </c>
      <c r="D88" s="48">
        <v>3</v>
      </c>
      <c r="E88" s="48">
        <v>4</v>
      </c>
      <c r="F88" s="48">
        <v>1</v>
      </c>
    </row>
    <row r="89" spans="1:6" ht="12.75" customHeight="1">
      <c r="A89" s="25">
        <v>566028</v>
      </c>
      <c r="B89" s="26" t="s">
        <v>116</v>
      </c>
      <c r="C89" s="48">
        <v>10</v>
      </c>
      <c r="D89" s="48">
        <v>4</v>
      </c>
      <c r="E89" s="48">
        <v>4</v>
      </c>
      <c r="F89" s="48">
        <v>2</v>
      </c>
    </row>
    <row r="90" spans="1:6">
      <c r="A90" s="25">
        <v>962024</v>
      </c>
      <c r="B90" s="26" t="s">
        <v>151</v>
      </c>
      <c r="C90" s="48">
        <v>8</v>
      </c>
      <c r="D90" s="48">
        <v>2</v>
      </c>
      <c r="E90" s="48">
        <v>4</v>
      </c>
      <c r="F90" s="48">
        <v>2</v>
      </c>
    </row>
    <row r="91" spans="1:6">
      <c r="A91" s="25">
        <v>162016</v>
      </c>
      <c r="B91" s="26" t="s">
        <v>42</v>
      </c>
      <c r="C91" s="48">
        <v>6</v>
      </c>
      <c r="D91" s="48">
        <v>4</v>
      </c>
      <c r="E91" s="48">
        <v>3</v>
      </c>
      <c r="F91" s="48">
        <v>1</v>
      </c>
    </row>
    <row r="92" spans="1:6">
      <c r="A92" s="25">
        <v>978020</v>
      </c>
      <c r="B92" s="26" t="s">
        <v>161</v>
      </c>
      <c r="C92" s="48">
        <v>4</v>
      </c>
      <c r="D92" s="48">
        <v>2</v>
      </c>
      <c r="E92" s="48">
        <v>3</v>
      </c>
      <c r="F92" s="48">
        <v>2</v>
      </c>
    </row>
    <row r="93" spans="1:6">
      <c r="A93" s="25">
        <v>170020</v>
      </c>
      <c r="B93" s="26" t="s">
        <v>49</v>
      </c>
      <c r="C93" s="48">
        <v>4</v>
      </c>
      <c r="D93" s="48">
        <v>2</v>
      </c>
      <c r="E93" s="48">
        <v>3</v>
      </c>
      <c r="F93" s="48">
        <v>1</v>
      </c>
    </row>
    <row r="94" spans="1:6">
      <c r="A94" s="25">
        <v>166012</v>
      </c>
      <c r="B94" s="26" t="s">
        <v>45</v>
      </c>
      <c r="C94" s="48">
        <v>5</v>
      </c>
      <c r="D94" s="48">
        <v>3</v>
      </c>
      <c r="E94" s="48">
        <v>3</v>
      </c>
      <c r="F94" s="48">
        <v>1</v>
      </c>
    </row>
    <row r="95" spans="1:6">
      <c r="A95" s="25">
        <v>362032</v>
      </c>
      <c r="B95" s="26" t="s">
        <v>68</v>
      </c>
      <c r="C95" s="48">
        <v>8</v>
      </c>
      <c r="D95" s="48">
        <v>2</v>
      </c>
      <c r="E95" s="48">
        <v>4</v>
      </c>
      <c r="F95" s="48">
        <v>1</v>
      </c>
    </row>
    <row r="96" spans="1:6">
      <c r="A96" s="25">
        <v>154032</v>
      </c>
      <c r="B96" s="26" t="s">
        <v>28</v>
      </c>
      <c r="C96" s="48">
        <v>6</v>
      </c>
      <c r="D96" s="48">
        <v>4</v>
      </c>
      <c r="E96" s="48">
        <v>3</v>
      </c>
      <c r="F96" s="48">
        <v>1</v>
      </c>
    </row>
    <row r="97" spans="1:6">
      <c r="A97" s="25">
        <v>154000</v>
      </c>
      <c r="B97" s="26" t="s">
        <v>252</v>
      </c>
      <c r="C97" s="48">
        <v>3</v>
      </c>
      <c r="D97" s="48">
        <v>4</v>
      </c>
      <c r="E97" s="48">
        <v>2</v>
      </c>
      <c r="F97" s="48">
        <v>1</v>
      </c>
    </row>
    <row r="98" spans="1:6">
      <c r="A98" s="25">
        <v>154036</v>
      </c>
      <c r="B98" s="26" t="s">
        <v>29</v>
      </c>
      <c r="C98" s="48">
        <v>4</v>
      </c>
      <c r="D98" s="48">
        <v>2</v>
      </c>
      <c r="E98" s="48">
        <v>3</v>
      </c>
      <c r="F98" s="48">
        <v>1</v>
      </c>
    </row>
    <row r="99" spans="1:6">
      <c r="A99" s="25">
        <v>315000</v>
      </c>
      <c r="B99" s="26" t="s">
        <v>55</v>
      </c>
      <c r="C99" s="48">
        <v>2</v>
      </c>
      <c r="D99" s="48">
        <v>2</v>
      </c>
      <c r="E99" s="48">
        <v>1</v>
      </c>
      <c r="F99" s="48">
        <v>1</v>
      </c>
    </row>
    <row r="100" spans="1:6">
      <c r="A100" s="25">
        <v>382024</v>
      </c>
      <c r="B100" s="26" t="s">
        <v>87</v>
      </c>
      <c r="C100" s="48">
        <v>6</v>
      </c>
      <c r="D100" s="48">
        <v>4</v>
      </c>
      <c r="E100" s="48">
        <v>3</v>
      </c>
      <c r="F100" s="48">
        <v>1</v>
      </c>
    </row>
    <row r="101" spans="1:6">
      <c r="A101" s="25">
        <v>114000</v>
      </c>
      <c r="B101" s="26" t="s">
        <v>18</v>
      </c>
      <c r="C101" s="48">
        <v>1</v>
      </c>
      <c r="D101" s="48">
        <v>1</v>
      </c>
      <c r="E101" s="48">
        <v>1</v>
      </c>
      <c r="F101" s="48">
        <v>1</v>
      </c>
    </row>
    <row r="102" spans="1:6">
      <c r="A102" s="25">
        <v>766040</v>
      </c>
      <c r="B102" s="26" t="s">
        <v>127</v>
      </c>
      <c r="C102" s="48">
        <v>5</v>
      </c>
      <c r="D102" s="48">
        <v>3</v>
      </c>
      <c r="E102" s="48">
        <v>3</v>
      </c>
      <c r="F102" s="48">
        <v>2</v>
      </c>
    </row>
    <row r="103" spans="1:6">
      <c r="A103" s="25">
        <v>158020</v>
      </c>
      <c r="B103" s="26" t="s">
        <v>34</v>
      </c>
      <c r="C103" s="48">
        <v>10</v>
      </c>
      <c r="D103" s="48">
        <v>4</v>
      </c>
      <c r="E103" s="48">
        <v>4</v>
      </c>
      <c r="F103" s="48">
        <v>1</v>
      </c>
    </row>
    <row r="104" spans="1:6">
      <c r="A104" s="25">
        <v>378016</v>
      </c>
      <c r="B104" s="26" t="s">
        <v>80</v>
      </c>
      <c r="C104" s="48">
        <v>6</v>
      </c>
      <c r="D104" s="48">
        <v>4</v>
      </c>
      <c r="E104" s="48">
        <v>3</v>
      </c>
      <c r="F104" s="48">
        <v>1</v>
      </c>
    </row>
    <row r="105" spans="1:6">
      <c r="A105" s="25">
        <v>766044</v>
      </c>
      <c r="B105" s="26" t="s">
        <v>128</v>
      </c>
      <c r="C105" s="48">
        <v>5</v>
      </c>
      <c r="D105" s="48">
        <v>3</v>
      </c>
      <c r="E105" s="48">
        <v>3</v>
      </c>
      <c r="F105" s="48">
        <v>2</v>
      </c>
    </row>
    <row r="106" spans="1:6">
      <c r="A106" s="25">
        <v>316000</v>
      </c>
      <c r="B106" s="26" t="s">
        <v>56</v>
      </c>
      <c r="C106" s="48">
        <v>2</v>
      </c>
      <c r="D106" s="48">
        <v>2</v>
      </c>
      <c r="E106" s="48">
        <v>1</v>
      </c>
      <c r="F106" s="48">
        <v>1</v>
      </c>
    </row>
    <row r="107" spans="1:6">
      <c r="A107" s="25">
        <v>766000</v>
      </c>
      <c r="B107" s="26" t="s">
        <v>272</v>
      </c>
      <c r="C107" s="48">
        <v>3</v>
      </c>
      <c r="D107" s="48">
        <v>4</v>
      </c>
      <c r="E107" s="48">
        <v>2</v>
      </c>
      <c r="F107" s="48">
        <v>2</v>
      </c>
    </row>
    <row r="108" spans="1:6">
      <c r="A108" s="25">
        <v>974028</v>
      </c>
      <c r="B108" s="26" t="s">
        <v>157</v>
      </c>
      <c r="C108" s="48">
        <v>9</v>
      </c>
      <c r="D108" s="48">
        <v>3</v>
      </c>
      <c r="E108" s="48">
        <v>4</v>
      </c>
      <c r="F108" s="48">
        <v>2</v>
      </c>
    </row>
    <row r="109" spans="1:6">
      <c r="A109" s="25">
        <v>382028</v>
      </c>
      <c r="B109" s="26" t="s">
        <v>88</v>
      </c>
      <c r="C109" s="48">
        <v>6</v>
      </c>
      <c r="D109" s="48">
        <v>4</v>
      </c>
      <c r="E109" s="48">
        <v>3</v>
      </c>
      <c r="F109" s="48">
        <v>1</v>
      </c>
    </row>
    <row r="110" spans="1:6">
      <c r="A110" s="25">
        <v>758024</v>
      </c>
      <c r="B110" s="26" t="s">
        <v>124</v>
      </c>
      <c r="C110" s="48">
        <v>5</v>
      </c>
      <c r="D110" s="48">
        <v>3</v>
      </c>
      <c r="E110" s="48">
        <v>3</v>
      </c>
      <c r="F110" s="48">
        <v>2</v>
      </c>
    </row>
    <row r="111" spans="1:6">
      <c r="A111" s="25">
        <v>962032</v>
      </c>
      <c r="B111" s="26" t="s">
        <v>152</v>
      </c>
      <c r="C111" s="48">
        <v>8</v>
      </c>
      <c r="D111" s="48">
        <v>2</v>
      </c>
      <c r="E111" s="48">
        <v>4</v>
      </c>
      <c r="F111" s="48">
        <v>2</v>
      </c>
    </row>
    <row r="112" spans="1:6">
      <c r="A112" s="25">
        <v>978024</v>
      </c>
      <c r="B112" s="26" t="s">
        <v>162</v>
      </c>
      <c r="C112" s="48">
        <v>7</v>
      </c>
      <c r="D112" s="48">
        <v>1</v>
      </c>
      <c r="E112" s="48">
        <v>4</v>
      </c>
      <c r="F112" s="48">
        <v>2</v>
      </c>
    </row>
    <row r="113" spans="1:6">
      <c r="A113" s="25">
        <v>962000</v>
      </c>
      <c r="B113" s="26" t="s">
        <v>276</v>
      </c>
      <c r="C113" s="48">
        <v>3</v>
      </c>
      <c r="D113" s="48">
        <v>4</v>
      </c>
      <c r="E113" s="48">
        <v>2</v>
      </c>
      <c r="F113" s="48">
        <v>2</v>
      </c>
    </row>
    <row r="114" spans="1:6">
      <c r="A114" s="25">
        <v>562024</v>
      </c>
      <c r="B114" s="26" t="s">
        <v>110</v>
      </c>
      <c r="C114" s="48">
        <v>7</v>
      </c>
      <c r="D114" s="48">
        <v>1</v>
      </c>
      <c r="E114" s="48">
        <v>4</v>
      </c>
      <c r="F114" s="48">
        <v>2</v>
      </c>
    </row>
    <row r="115" spans="1:6">
      <c r="A115" s="25">
        <v>382032</v>
      </c>
      <c r="B115" s="26" t="s">
        <v>89</v>
      </c>
      <c r="C115" s="48">
        <v>5</v>
      </c>
      <c r="D115" s="48">
        <v>3</v>
      </c>
      <c r="E115" s="48">
        <v>3</v>
      </c>
      <c r="F115" s="48">
        <v>1</v>
      </c>
    </row>
    <row r="116" spans="1:6">
      <c r="A116" s="25">
        <v>162022</v>
      </c>
      <c r="B116" s="26" t="s">
        <v>43</v>
      </c>
      <c r="C116" s="48">
        <v>10</v>
      </c>
      <c r="D116" s="48">
        <v>4</v>
      </c>
      <c r="E116" s="48">
        <v>4</v>
      </c>
      <c r="F116" s="48">
        <v>1</v>
      </c>
    </row>
    <row r="117" spans="1:6">
      <c r="A117" s="25">
        <v>962040</v>
      </c>
      <c r="B117" s="26" t="s">
        <v>153</v>
      </c>
      <c r="C117" s="48">
        <v>9</v>
      </c>
      <c r="D117" s="48">
        <v>3</v>
      </c>
      <c r="E117" s="48">
        <v>4</v>
      </c>
      <c r="F117" s="48">
        <v>2</v>
      </c>
    </row>
    <row r="118" spans="1:6">
      <c r="A118" s="25">
        <v>158024</v>
      </c>
      <c r="B118" s="26" t="s">
        <v>35</v>
      </c>
      <c r="C118" s="48">
        <v>5</v>
      </c>
      <c r="D118" s="48">
        <v>3</v>
      </c>
      <c r="E118" s="48">
        <v>3</v>
      </c>
      <c r="F118" s="48">
        <v>1</v>
      </c>
    </row>
    <row r="119" spans="1:6">
      <c r="A119" s="25">
        <v>770024</v>
      </c>
      <c r="B119" s="26" t="s">
        <v>130</v>
      </c>
      <c r="C119" s="48">
        <v>7</v>
      </c>
      <c r="D119" s="48">
        <v>1</v>
      </c>
      <c r="E119" s="48">
        <v>4</v>
      </c>
      <c r="F119" s="48">
        <v>2</v>
      </c>
    </row>
    <row r="120" spans="1:6">
      <c r="A120" s="25">
        <v>770000</v>
      </c>
      <c r="B120" s="26" t="s">
        <v>273</v>
      </c>
      <c r="C120" s="48">
        <v>3</v>
      </c>
      <c r="D120" s="48">
        <v>4</v>
      </c>
      <c r="E120" s="48">
        <v>2</v>
      </c>
      <c r="F120" s="48">
        <v>2</v>
      </c>
    </row>
    <row r="121" spans="1:6">
      <c r="A121" s="25">
        <v>170024</v>
      </c>
      <c r="B121" s="26" t="s">
        <v>50</v>
      </c>
      <c r="C121" s="48">
        <v>8</v>
      </c>
      <c r="D121" s="48">
        <v>2</v>
      </c>
      <c r="E121" s="48">
        <v>4</v>
      </c>
      <c r="F121" s="48">
        <v>1</v>
      </c>
    </row>
    <row r="122" spans="1:6">
      <c r="A122" s="25">
        <v>116000</v>
      </c>
      <c r="B122" s="26" t="s">
        <v>19</v>
      </c>
      <c r="C122" s="48">
        <v>1</v>
      </c>
      <c r="D122" s="48">
        <v>1</v>
      </c>
      <c r="E122" s="48">
        <v>1</v>
      </c>
      <c r="F122" s="48">
        <v>1</v>
      </c>
    </row>
    <row r="123" spans="1:6">
      <c r="A123" s="25">
        <v>158026</v>
      </c>
      <c r="B123" s="26" t="s">
        <v>36</v>
      </c>
      <c r="C123" s="48">
        <v>4</v>
      </c>
      <c r="D123" s="48">
        <v>1</v>
      </c>
      <c r="E123" s="48">
        <v>3</v>
      </c>
      <c r="F123" s="48">
        <v>1</v>
      </c>
    </row>
    <row r="124" spans="1:6">
      <c r="A124" s="25">
        <v>117000</v>
      </c>
      <c r="B124" s="26" t="s">
        <v>20</v>
      </c>
      <c r="C124" s="48">
        <v>1</v>
      </c>
      <c r="D124" s="48">
        <v>1</v>
      </c>
      <c r="E124" s="48">
        <v>1</v>
      </c>
      <c r="F124" s="48">
        <v>1</v>
      </c>
    </row>
    <row r="125" spans="1:6">
      <c r="A125" s="25">
        <v>515000</v>
      </c>
      <c r="B125" s="26" t="s">
        <v>97</v>
      </c>
      <c r="C125" s="48">
        <v>2</v>
      </c>
      <c r="D125" s="48">
        <v>3</v>
      </c>
      <c r="E125" s="48">
        <v>1</v>
      </c>
      <c r="F125" s="48">
        <v>2</v>
      </c>
    </row>
    <row r="126" spans="1:6">
      <c r="A126" s="25">
        <v>166016</v>
      </c>
      <c r="B126" s="26" t="s">
        <v>255</v>
      </c>
      <c r="C126" s="48">
        <v>5</v>
      </c>
      <c r="D126" s="48">
        <v>3</v>
      </c>
      <c r="E126" s="48">
        <v>3</v>
      </c>
      <c r="F126" s="48">
        <v>1</v>
      </c>
    </row>
    <row r="127" spans="1:6">
      <c r="A127" s="25">
        <v>162000</v>
      </c>
      <c r="B127" s="26" t="s">
        <v>253</v>
      </c>
      <c r="C127" s="48">
        <v>3</v>
      </c>
      <c r="D127" s="48">
        <v>4</v>
      </c>
      <c r="E127" s="48">
        <v>2</v>
      </c>
      <c r="F127" s="48">
        <v>1</v>
      </c>
    </row>
    <row r="128" spans="1:6">
      <c r="A128" s="25">
        <v>162024</v>
      </c>
      <c r="B128" s="26" t="s">
        <v>44</v>
      </c>
      <c r="C128" s="48">
        <v>8</v>
      </c>
      <c r="D128" s="48">
        <v>2</v>
      </c>
      <c r="E128" s="48">
        <v>4</v>
      </c>
      <c r="F128" s="48">
        <v>1</v>
      </c>
    </row>
    <row r="129" spans="1:6">
      <c r="A129" s="25">
        <v>382044</v>
      </c>
      <c r="B129" s="26" t="s">
        <v>90</v>
      </c>
      <c r="C129" s="48">
        <v>6</v>
      </c>
      <c r="D129" s="48">
        <v>4</v>
      </c>
      <c r="E129" s="48">
        <v>3</v>
      </c>
      <c r="F129" s="48">
        <v>1</v>
      </c>
    </row>
    <row r="130" spans="1:6">
      <c r="A130" s="25">
        <v>374000</v>
      </c>
      <c r="B130" s="26" t="s">
        <v>261</v>
      </c>
      <c r="C130" s="48">
        <v>3</v>
      </c>
      <c r="D130" s="48">
        <v>4</v>
      </c>
      <c r="E130" s="48">
        <v>2</v>
      </c>
      <c r="F130" s="48">
        <v>1</v>
      </c>
    </row>
    <row r="131" spans="1:6">
      <c r="A131" s="25">
        <v>119000</v>
      </c>
      <c r="B131" s="26" t="s">
        <v>21</v>
      </c>
      <c r="C131" s="48">
        <v>1</v>
      </c>
      <c r="D131" s="48">
        <v>1</v>
      </c>
      <c r="E131" s="48">
        <v>1</v>
      </c>
      <c r="F131" s="48">
        <v>1</v>
      </c>
    </row>
    <row r="132" spans="1:6">
      <c r="A132" s="25">
        <v>570028</v>
      </c>
      <c r="B132" s="26" t="s">
        <v>120</v>
      </c>
      <c r="C132" s="48">
        <v>6</v>
      </c>
      <c r="D132" s="48">
        <v>4</v>
      </c>
      <c r="E132" s="48">
        <v>3</v>
      </c>
      <c r="F132" s="48">
        <v>2</v>
      </c>
    </row>
    <row r="133" spans="1:6">
      <c r="A133" s="25">
        <v>562028</v>
      </c>
      <c r="B133" s="26" t="s">
        <v>111</v>
      </c>
      <c r="C133" s="48">
        <v>4</v>
      </c>
      <c r="D133" s="48">
        <v>1</v>
      </c>
      <c r="E133" s="48">
        <v>3</v>
      </c>
      <c r="F133" s="48">
        <v>2</v>
      </c>
    </row>
    <row r="134" spans="1:6">
      <c r="A134" s="25">
        <v>966000</v>
      </c>
      <c r="B134" s="26" t="s">
        <v>277</v>
      </c>
      <c r="C134" s="48">
        <v>3</v>
      </c>
      <c r="D134" s="48">
        <v>4</v>
      </c>
      <c r="E134" s="48">
        <v>2</v>
      </c>
      <c r="F134" s="48">
        <v>2</v>
      </c>
    </row>
    <row r="135" spans="1:6">
      <c r="A135" s="25">
        <v>378024</v>
      </c>
      <c r="B135" s="26" t="s">
        <v>81</v>
      </c>
      <c r="C135" s="48">
        <v>6</v>
      </c>
      <c r="D135" s="48">
        <v>4</v>
      </c>
      <c r="E135" s="48">
        <v>3</v>
      </c>
      <c r="F135" s="48">
        <v>1</v>
      </c>
    </row>
    <row r="136" spans="1:6">
      <c r="A136" s="25">
        <v>774000</v>
      </c>
      <c r="B136" s="26" t="s">
        <v>274</v>
      </c>
      <c r="C136" s="48">
        <v>3</v>
      </c>
      <c r="D136" s="48">
        <v>4</v>
      </c>
      <c r="E136" s="48">
        <v>2</v>
      </c>
      <c r="F136" s="48">
        <v>2</v>
      </c>
    </row>
    <row r="137" spans="1:6">
      <c r="A137" s="25">
        <v>774032</v>
      </c>
      <c r="B137" s="26" t="s">
        <v>132</v>
      </c>
      <c r="C137" s="48">
        <v>8</v>
      </c>
      <c r="D137" s="48">
        <v>2</v>
      </c>
      <c r="E137" s="48">
        <v>4</v>
      </c>
      <c r="F137" s="48">
        <v>2</v>
      </c>
    </row>
    <row r="138" spans="1:6">
      <c r="A138" s="25">
        <v>962052</v>
      </c>
      <c r="B138" s="26" t="s">
        <v>154</v>
      </c>
      <c r="C138" s="48">
        <v>6</v>
      </c>
      <c r="D138" s="48">
        <v>4</v>
      </c>
      <c r="E138" s="48">
        <v>3</v>
      </c>
      <c r="F138" s="48">
        <v>2</v>
      </c>
    </row>
    <row r="139" spans="1:6">
      <c r="A139" s="25">
        <v>770032</v>
      </c>
      <c r="B139" s="26" t="s">
        <v>131</v>
      </c>
      <c r="C139" s="48">
        <v>6</v>
      </c>
      <c r="D139" s="48">
        <v>4</v>
      </c>
      <c r="E139" s="48">
        <v>3</v>
      </c>
      <c r="F139" s="48">
        <v>2</v>
      </c>
    </row>
    <row r="140" spans="1:6">
      <c r="A140" s="25">
        <v>362036</v>
      </c>
      <c r="B140" s="26" t="s">
        <v>69</v>
      </c>
      <c r="C140" s="48">
        <v>10</v>
      </c>
      <c r="D140" s="48">
        <v>4</v>
      </c>
      <c r="E140" s="48">
        <v>4</v>
      </c>
      <c r="F140" s="48">
        <v>1</v>
      </c>
    </row>
    <row r="141" spans="1:6">
      <c r="A141" s="25">
        <v>374036</v>
      </c>
      <c r="B141" s="26" t="s">
        <v>76</v>
      </c>
      <c r="C141" s="48">
        <v>6</v>
      </c>
      <c r="D141" s="48">
        <v>4</v>
      </c>
      <c r="E141" s="48">
        <v>3</v>
      </c>
      <c r="F141" s="48">
        <v>1</v>
      </c>
    </row>
    <row r="142" spans="1:6">
      <c r="A142" s="25">
        <v>158028</v>
      </c>
      <c r="B142" s="26" t="s">
        <v>37</v>
      </c>
      <c r="C142" s="48">
        <v>9</v>
      </c>
      <c r="D142" s="48">
        <v>3</v>
      </c>
      <c r="E142" s="48">
        <v>4</v>
      </c>
      <c r="F142" s="48">
        <v>1</v>
      </c>
    </row>
    <row r="143" spans="1:6">
      <c r="A143" s="25">
        <v>562032</v>
      </c>
      <c r="B143" s="26" t="s">
        <v>112</v>
      </c>
      <c r="C143" s="48">
        <v>7</v>
      </c>
      <c r="D143" s="48">
        <v>1</v>
      </c>
      <c r="E143" s="48">
        <v>4</v>
      </c>
      <c r="F143" s="48">
        <v>2</v>
      </c>
    </row>
    <row r="144" spans="1:6">
      <c r="A144" s="25">
        <v>120000</v>
      </c>
      <c r="B144" s="26" t="s">
        <v>22</v>
      </c>
      <c r="C144" s="48">
        <v>2</v>
      </c>
      <c r="D144" s="48">
        <v>2</v>
      </c>
      <c r="E144" s="48">
        <v>1</v>
      </c>
      <c r="F144" s="48">
        <v>1</v>
      </c>
    </row>
    <row r="145" spans="1:6" ht="12.75" customHeight="1">
      <c r="A145" s="25">
        <v>754028</v>
      </c>
      <c r="B145" s="26" t="s">
        <v>269</v>
      </c>
      <c r="C145" s="48">
        <v>6</v>
      </c>
      <c r="D145" s="48">
        <v>4</v>
      </c>
      <c r="E145" s="48">
        <v>3</v>
      </c>
      <c r="F145" s="48">
        <v>2</v>
      </c>
    </row>
    <row r="146" spans="1:6">
      <c r="A146" s="25">
        <v>382048</v>
      </c>
      <c r="B146" s="26" t="s">
        <v>91</v>
      </c>
      <c r="C146" s="48">
        <v>6</v>
      </c>
      <c r="D146" s="48">
        <v>4</v>
      </c>
      <c r="E146" s="48">
        <v>3</v>
      </c>
      <c r="F146" s="48">
        <v>1</v>
      </c>
    </row>
    <row r="147" spans="1:6">
      <c r="A147" s="25">
        <v>170032</v>
      </c>
      <c r="B147" s="26" t="s">
        <v>51</v>
      </c>
      <c r="C147" s="48">
        <v>6</v>
      </c>
      <c r="D147" s="48">
        <v>4</v>
      </c>
      <c r="E147" s="48">
        <v>3</v>
      </c>
      <c r="F147" s="48">
        <v>1</v>
      </c>
    </row>
    <row r="148" spans="1:6">
      <c r="A148" s="25">
        <v>566076</v>
      </c>
      <c r="B148" s="26" t="s">
        <v>117</v>
      </c>
      <c r="C148" s="48">
        <v>9</v>
      </c>
      <c r="D148" s="48">
        <v>3</v>
      </c>
      <c r="E148" s="48">
        <v>4</v>
      </c>
      <c r="F148" s="48">
        <v>2</v>
      </c>
    </row>
    <row r="149" spans="1:6">
      <c r="A149" s="25">
        <v>378000</v>
      </c>
      <c r="B149" s="26" t="s">
        <v>262</v>
      </c>
      <c r="C149" s="48">
        <v>3</v>
      </c>
      <c r="D149" s="48">
        <v>4</v>
      </c>
      <c r="E149" s="48">
        <v>2</v>
      </c>
      <c r="F149" s="48">
        <v>1</v>
      </c>
    </row>
    <row r="150" spans="1:6">
      <c r="A150" s="25">
        <v>382000</v>
      </c>
      <c r="B150" s="26" t="s">
        <v>263</v>
      </c>
      <c r="C150" s="48">
        <v>3</v>
      </c>
      <c r="D150" s="48">
        <v>4</v>
      </c>
      <c r="E150" s="48">
        <v>2</v>
      </c>
      <c r="F150" s="48">
        <v>1</v>
      </c>
    </row>
    <row r="151" spans="1:6">
      <c r="A151" s="25">
        <v>378028</v>
      </c>
      <c r="B151" s="26" t="s">
        <v>82</v>
      </c>
      <c r="C151" s="48">
        <v>6</v>
      </c>
      <c r="D151" s="48">
        <v>4</v>
      </c>
      <c r="E151" s="48">
        <v>3</v>
      </c>
      <c r="F151" s="48">
        <v>1</v>
      </c>
    </row>
    <row r="152" spans="1:6">
      <c r="A152" s="25">
        <v>382056</v>
      </c>
      <c r="B152" s="26" t="s">
        <v>92</v>
      </c>
      <c r="C152" s="48">
        <v>9</v>
      </c>
      <c r="D152" s="48">
        <v>3</v>
      </c>
      <c r="E152" s="48">
        <v>4</v>
      </c>
      <c r="F152" s="48">
        <v>1</v>
      </c>
    </row>
    <row r="153" spans="1:6">
      <c r="A153" s="25">
        <v>958040</v>
      </c>
      <c r="B153" s="26" t="s">
        <v>147</v>
      </c>
      <c r="C153" s="48">
        <v>6</v>
      </c>
      <c r="D153" s="48">
        <v>4</v>
      </c>
      <c r="E153" s="48">
        <v>3</v>
      </c>
      <c r="F153" s="48">
        <v>2</v>
      </c>
    </row>
    <row r="154" spans="1:6">
      <c r="A154" s="25">
        <v>954024</v>
      </c>
      <c r="B154" s="26" t="s">
        <v>142</v>
      </c>
      <c r="C154" s="48">
        <v>4</v>
      </c>
      <c r="D154" s="48">
        <v>2</v>
      </c>
      <c r="E154" s="48">
        <v>3</v>
      </c>
      <c r="F154" s="48">
        <v>2</v>
      </c>
    </row>
    <row r="155" spans="1:6">
      <c r="A155" s="25">
        <v>978028</v>
      </c>
      <c r="B155" s="26" t="s">
        <v>163</v>
      </c>
      <c r="C155" s="48">
        <v>5</v>
      </c>
      <c r="D155" s="48">
        <v>3</v>
      </c>
      <c r="E155" s="48">
        <v>3</v>
      </c>
      <c r="F155" s="48">
        <v>2</v>
      </c>
    </row>
    <row r="156" spans="1:6" ht="12.75" customHeight="1">
      <c r="A156" s="25">
        <v>978032</v>
      </c>
      <c r="B156" s="26" t="s">
        <v>164</v>
      </c>
      <c r="C156" s="48">
        <v>4</v>
      </c>
      <c r="D156" s="48">
        <v>2</v>
      </c>
      <c r="E156" s="48">
        <v>3</v>
      </c>
      <c r="F156" s="48">
        <v>2</v>
      </c>
    </row>
    <row r="157" spans="1:6">
      <c r="A157" s="25">
        <v>382060</v>
      </c>
      <c r="B157" s="26" t="s">
        <v>93</v>
      </c>
      <c r="C157" s="48">
        <v>4</v>
      </c>
      <c r="D157" s="48">
        <v>2</v>
      </c>
      <c r="E157" s="48">
        <v>3</v>
      </c>
      <c r="F157" s="48">
        <v>1</v>
      </c>
    </row>
    <row r="158" spans="1:6">
      <c r="A158" s="25">
        <v>970040</v>
      </c>
      <c r="B158" s="26" t="s">
        <v>156</v>
      </c>
      <c r="C158" s="48">
        <v>8</v>
      </c>
      <c r="D158" s="48">
        <v>2</v>
      </c>
      <c r="E158" s="48">
        <v>4</v>
      </c>
      <c r="F158" s="48">
        <v>2</v>
      </c>
    </row>
    <row r="159" spans="1:6">
      <c r="A159" s="25">
        <v>970000</v>
      </c>
      <c r="B159" s="26" t="s">
        <v>278</v>
      </c>
      <c r="C159" s="48">
        <v>3</v>
      </c>
      <c r="D159" s="48">
        <v>4</v>
      </c>
      <c r="E159" s="48">
        <v>2</v>
      </c>
      <c r="F159" s="48">
        <v>2</v>
      </c>
    </row>
    <row r="160" spans="1:6">
      <c r="A160" s="25">
        <v>974000</v>
      </c>
      <c r="B160" s="26" t="s">
        <v>279</v>
      </c>
      <c r="C160" s="48">
        <v>3</v>
      </c>
      <c r="D160" s="48">
        <v>4</v>
      </c>
      <c r="E160" s="48">
        <v>2</v>
      </c>
      <c r="F160" s="48">
        <v>2</v>
      </c>
    </row>
    <row r="161" spans="1:6">
      <c r="A161" s="25">
        <v>974040</v>
      </c>
      <c r="B161" s="26" t="s">
        <v>158</v>
      </c>
      <c r="C161" s="48">
        <v>5</v>
      </c>
      <c r="D161" s="48">
        <v>3</v>
      </c>
      <c r="E161" s="48">
        <v>3</v>
      </c>
      <c r="F161" s="48">
        <v>2</v>
      </c>
    </row>
    <row r="162" spans="1:6">
      <c r="A162" s="25">
        <v>122000</v>
      </c>
      <c r="B162" s="26" t="s">
        <v>23</v>
      </c>
      <c r="C162" s="48">
        <v>2</v>
      </c>
      <c r="D162" s="48">
        <v>2</v>
      </c>
      <c r="E162" s="48">
        <v>1</v>
      </c>
      <c r="F162" s="48">
        <v>1</v>
      </c>
    </row>
    <row r="163" spans="1:6">
      <c r="A163" s="25">
        <v>954028</v>
      </c>
      <c r="B163" s="26" t="s">
        <v>143</v>
      </c>
      <c r="C163" s="48">
        <v>6</v>
      </c>
      <c r="D163" s="48">
        <v>4</v>
      </c>
      <c r="E163" s="48">
        <v>3</v>
      </c>
      <c r="F163" s="48">
        <v>2</v>
      </c>
    </row>
    <row r="164" spans="1:6" ht="12.75" customHeight="1">
      <c r="A164" s="25">
        <v>566000</v>
      </c>
      <c r="B164" s="26" t="s">
        <v>266</v>
      </c>
      <c r="C164" s="48">
        <v>3</v>
      </c>
      <c r="D164" s="48">
        <v>4</v>
      </c>
      <c r="E164" s="48">
        <v>2</v>
      </c>
      <c r="F164" s="48">
        <v>2</v>
      </c>
    </row>
    <row r="165" spans="1:6">
      <c r="A165" s="25">
        <v>334032</v>
      </c>
      <c r="B165" s="26" t="s">
        <v>60</v>
      </c>
      <c r="C165" s="48">
        <v>7</v>
      </c>
      <c r="D165" s="48">
        <v>1</v>
      </c>
      <c r="E165" s="48">
        <v>4</v>
      </c>
      <c r="F165" s="48">
        <v>1</v>
      </c>
    </row>
    <row r="166" spans="1:6">
      <c r="A166" s="25">
        <v>958044</v>
      </c>
      <c r="B166" s="26" t="s">
        <v>148</v>
      </c>
      <c r="C166" s="48">
        <v>6</v>
      </c>
      <c r="D166" s="48">
        <v>4</v>
      </c>
      <c r="E166" s="48">
        <v>3</v>
      </c>
      <c r="F166" s="48">
        <v>2</v>
      </c>
    </row>
    <row r="167" spans="1:6">
      <c r="A167" s="25">
        <v>382068</v>
      </c>
      <c r="B167" s="26" t="s">
        <v>94</v>
      </c>
      <c r="C167" s="48">
        <v>8</v>
      </c>
      <c r="D167" s="48">
        <v>2</v>
      </c>
      <c r="E167" s="48">
        <v>4</v>
      </c>
      <c r="F167" s="48">
        <v>1</v>
      </c>
    </row>
    <row r="168" spans="1:6" ht="12.75" customHeight="1">
      <c r="A168" s="25">
        <v>978000</v>
      </c>
      <c r="B168" s="26" t="s">
        <v>280</v>
      </c>
      <c r="C168" s="48">
        <v>3</v>
      </c>
      <c r="D168" s="48">
        <v>3</v>
      </c>
      <c r="E168" s="48">
        <v>2</v>
      </c>
      <c r="F168" s="48">
        <v>2</v>
      </c>
    </row>
    <row r="169" spans="1:6">
      <c r="A169" s="25">
        <v>978036</v>
      </c>
      <c r="B169" s="26" t="s">
        <v>165</v>
      </c>
      <c r="C169" s="48">
        <v>8</v>
      </c>
      <c r="D169" s="48">
        <v>2</v>
      </c>
      <c r="E169" s="48">
        <v>4</v>
      </c>
      <c r="F169" s="48">
        <v>2</v>
      </c>
    </row>
    <row r="170" spans="1:6">
      <c r="A170" s="25">
        <v>158032</v>
      </c>
      <c r="B170" s="26" t="s">
        <v>38</v>
      </c>
      <c r="C170" s="48">
        <v>9</v>
      </c>
      <c r="D170" s="48">
        <v>3</v>
      </c>
      <c r="E170" s="48">
        <v>4</v>
      </c>
      <c r="F170" s="48">
        <v>1</v>
      </c>
    </row>
    <row r="171" spans="1:6">
      <c r="A171" s="25">
        <v>754044</v>
      </c>
      <c r="B171" s="26" t="s">
        <v>220</v>
      </c>
      <c r="C171" s="48">
        <v>6</v>
      </c>
      <c r="D171" s="48">
        <v>4</v>
      </c>
      <c r="E171" s="48">
        <v>3</v>
      </c>
      <c r="F171" s="48">
        <v>2</v>
      </c>
    </row>
    <row r="172" spans="1:6">
      <c r="A172" s="25">
        <v>166000</v>
      </c>
      <c r="B172" s="26" t="s">
        <v>254</v>
      </c>
      <c r="C172" s="48">
        <v>3</v>
      </c>
      <c r="D172" s="48">
        <v>4</v>
      </c>
      <c r="E172" s="48">
        <v>2</v>
      </c>
      <c r="F172" s="48">
        <v>1</v>
      </c>
    </row>
    <row r="173" spans="1:6">
      <c r="A173" s="25">
        <v>166032</v>
      </c>
      <c r="B173" s="26" t="s">
        <v>46</v>
      </c>
      <c r="C173" s="48">
        <v>8</v>
      </c>
      <c r="D173" s="48">
        <v>2</v>
      </c>
      <c r="E173" s="48">
        <v>4</v>
      </c>
      <c r="F173" s="48">
        <v>1</v>
      </c>
    </row>
    <row r="174" spans="1:6">
      <c r="A174" s="25">
        <v>170044</v>
      </c>
      <c r="B174" s="26" t="s">
        <v>52</v>
      </c>
      <c r="C174" s="48">
        <v>5</v>
      </c>
      <c r="D174" s="48">
        <v>3</v>
      </c>
      <c r="E174" s="48">
        <v>3</v>
      </c>
      <c r="F174" s="48">
        <v>1</v>
      </c>
    </row>
    <row r="175" spans="1:6">
      <c r="A175" s="25">
        <v>562036</v>
      </c>
      <c r="B175" s="26" t="s">
        <v>113</v>
      </c>
      <c r="C175" s="48">
        <v>5</v>
      </c>
      <c r="D175" s="48">
        <v>3</v>
      </c>
      <c r="E175" s="48">
        <v>3</v>
      </c>
      <c r="F175" s="48">
        <v>2</v>
      </c>
    </row>
    <row r="176" spans="1:6">
      <c r="A176" s="25">
        <v>570000</v>
      </c>
      <c r="B176" s="26" t="s">
        <v>267</v>
      </c>
      <c r="C176" s="48">
        <v>3</v>
      </c>
      <c r="D176" s="48">
        <v>4</v>
      </c>
      <c r="E176" s="48">
        <v>2</v>
      </c>
      <c r="F176" s="48">
        <v>2</v>
      </c>
    </row>
    <row r="177" spans="1:6" ht="12.75" customHeight="1">
      <c r="A177" s="25">
        <v>974044</v>
      </c>
      <c r="B177" s="26" t="s">
        <v>159</v>
      </c>
      <c r="C177" s="48">
        <v>6</v>
      </c>
      <c r="D177" s="48">
        <v>4</v>
      </c>
      <c r="E177" s="48">
        <v>3</v>
      </c>
      <c r="F177" s="48">
        <v>2</v>
      </c>
    </row>
    <row r="178" spans="1:6">
      <c r="A178" s="25">
        <v>962060</v>
      </c>
      <c r="B178" s="26" t="s">
        <v>155</v>
      </c>
      <c r="C178" s="48">
        <v>4</v>
      </c>
      <c r="D178" s="48">
        <v>2</v>
      </c>
      <c r="E178" s="48">
        <v>3</v>
      </c>
      <c r="F178" s="48">
        <v>2</v>
      </c>
    </row>
    <row r="179" spans="1:6">
      <c r="A179" s="25">
        <v>378032</v>
      </c>
      <c r="B179" s="26" t="s">
        <v>83</v>
      </c>
      <c r="C179" s="48">
        <v>6</v>
      </c>
      <c r="D179" s="48">
        <v>4</v>
      </c>
      <c r="E179" s="48">
        <v>3</v>
      </c>
      <c r="F179" s="48">
        <v>1</v>
      </c>
    </row>
    <row r="180" spans="1:6">
      <c r="A180" s="25">
        <v>978040</v>
      </c>
      <c r="B180" s="26" t="s">
        <v>166</v>
      </c>
      <c r="C180" s="48">
        <v>5</v>
      </c>
      <c r="D180" s="48">
        <v>3</v>
      </c>
      <c r="E180" s="48">
        <v>3</v>
      </c>
      <c r="F180" s="48">
        <v>2</v>
      </c>
    </row>
    <row r="181" spans="1:6">
      <c r="A181" s="25">
        <v>170000</v>
      </c>
      <c r="B181" s="26" t="s">
        <v>256</v>
      </c>
      <c r="C181" s="48">
        <v>3</v>
      </c>
      <c r="D181" s="48">
        <v>4</v>
      </c>
      <c r="E181" s="48">
        <v>2</v>
      </c>
      <c r="F181" s="48">
        <v>1</v>
      </c>
    </row>
    <row r="182" spans="1:6">
      <c r="A182" s="25">
        <v>170048</v>
      </c>
      <c r="B182" s="26" t="s">
        <v>53</v>
      </c>
      <c r="C182" s="48">
        <v>8</v>
      </c>
      <c r="D182" s="48">
        <v>2</v>
      </c>
      <c r="E182" s="48">
        <v>4</v>
      </c>
      <c r="F182" s="48">
        <v>1</v>
      </c>
    </row>
    <row r="183" spans="1:6">
      <c r="A183" s="25">
        <v>362040</v>
      </c>
      <c r="B183" s="26" t="s">
        <v>70</v>
      </c>
      <c r="C183" s="48">
        <v>4</v>
      </c>
      <c r="D183" s="48">
        <v>2</v>
      </c>
      <c r="E183" s="48">
        <v>3</v>
      </c>
      <c r="F183" s="48">
        <v>1</v>
      </c>
    </row>
    <row r="184" spans="1:6">
      <c r="A184" s="25">
        <v>954032</v>
      </c>
      <c r="B184" s="26" t="s">
        <v>144</v>
      </c>
      <c r="C184" s="48">
        <v>6</v>
      </c>
      <c r="D184" s="48">
        <v>4</v>
      </c>
      <c r="E184" s="48">
        <v>3</v>
      </c>
      <c r="F184" s="48">
        <v>2</v>
      </c>
    </row>
    <row r="185" spans="1:6">
      <c r="A185" s="25">
        <v>374048</v>
      </c>
      <c r="B185" s="26" t="s">
        <v>77</v>
      </c>
      <c r="C185" s="48">
        <v>6</v>
      </c>
      <c r="D185" s="48">
        <v>4</v>
      </c>
      <c r="E185" s="48">
        <v>3</v>
      </c>
      <c r="F185" s="48">
        <v>1</v>
      </c>
    </row>
    <row r="186" spans="1:6">
      <c r="A186" s="25">
        <v>166036</v>
      </c>
      <c r="B186" s="26" t="s">
        <v>47</v>
      </c>
      <c r="C186" s="48">
        <v>10</v>
      </c>
      <c r="D186" s="48">
        <v>4</v>
      </c>
      <c r="E186" s="48">
        <v>4</v>
      </c>
      <c r="F186" s="48">
        <v>1</v>
      </c>
    </row>
    <row r="187" spans="1:6">
      <c r="A187" s="25">
        <v>374052</v>
      </c>
      <c r="B187" s="26" t="s">
        <v>78</v>
      </c>
      <c r="C187" s="48">
        <v>6</v>
      </c>
      <c r="D187" s="48">
        <v>4</v>
      </c>
      <c r="E187" s="48">
        <v>3</v>
      </c>
      <c r="F187" s="48">
        <v>1</v>
      </c>
    </row>
    <row r="188" spans="1:6">
      <c r="A188" s="25">
        <v>954036</v>
      </c>
      <c r="B188" s="26" t="s">
        <v>145</v>
      </c>
      <c r="C188" s="48">
        <v>8</v>
      </c>
      <c r="D188" s="48">
        <v>2</v>
      </c>
      <c r="E188" s="48">
        <v>4</v>
      </c>
      <c r="F188" s="48">
        <v>2</v>
      </c>
    </row>
    <row r="189" spans="1:6">
      <c r="A189" s="25">
        <v>158036</v>
      </c>
      <c r="B189" s="26" t="s">
        <v>39</v>
      </c>
      <c r="C189" s="48">
        <v>5</v>
      </c>
      <c r="D189" s="48">
        <v>3</v>
      </c>
      <c r="E189" s="48">
        <v>3</v>
      </c>
      <c r="F189" s="48">
        <v>1</v>
      </c>
    </row>
    <row r="190" spans="1:6">
      <c r="A190" s="25">
        <v>124000</v>
      </c>
      <c r="B190" s="26" t="s">
        <v>24</v>
      </c>
      <c r="C190" s="48">
        <v>1</v>
      </c>
      <c r="D190" s="48">
        <v>1</v>
      </c>
      <c r="E190" s="48">
        <v>1</v>
      </c>
      <c r="F190" s="48">
        <v>1</v>
      </c>
    </row>
    <row r="191" spans="1:6">
      <c r="A191" s="25">
        <v>334036</v>
      </c>
      <c r="B191" s="26" t="s">
        <v>61</v>
      </c>
      <c r="C191" s="48">
        <v>5</v>
      </c>
      <c r="D191" s="48">
        <v>3</v>
      </c>
      <c r="E191" s="48">
        <v>3</v>
      </c>
      <c r="F191" s="48">
        <v>1</v>
      </c>
    </row>
    <row r="192" spans="1:6" ht="12.75" customHeight="1">
      <c r="A192" s="32">
        <v>1</v>
      </c>
      <c r="B192" s="290" t="s">
        <v>309</v>
      </c>
      <c r="C192" s="290"/>
      <c r="D192" s="290"/>
      <c r="E192" s="290"/>
      <c r="F192" s="290"/>
    </row>
    <row r="193" spans="1:6" ht="12.75" customHeight="1">
      <c r="A193" s="32"/>
      <c r="B193" s="291"/>
      <c r="C193" s="291"/>
      <c r="D193" s="291"/>
      <c r="E193" s="291"/>
      <c r="F193" s="291"/>
    </row>
    <row r="194" spans="1:6" ht="12.75" customHeight="1">
      <c r="A194" s="32">
        <v>2</v>
      </c>
      <c r="B194" s="291" t="s">
        <v>294</v>
      </c>
      <c r="C194" s="291"/>
      <c r="D194" s="291"/>
      <c r="E194" s="291"/>
      <c r="F194" s="291"/>
    </row>
    <row r="195" spans="1:6" ht="12.75" customHeight="1">
      <c r="A195" s="32"/>
      <c r="B195" s="291"/>
      <c r="C195" s="291"/>
      <c r="D195" s="291"/>
      <c r="E195" s="291"/>
      <c r="F195" s="291"/>
    </row>
    <row r="196" spans="1:6" ht="12.75" customHeight="1">
      <c r="A196" s="32">
        <v>3</v>
      </c>
      <c r="B196" s="292" t="s">
        <v>295</v>
      </c>
      <c r="C196" s="292"/>
      <c r="D196" s="292"/>
      <c r="E196" s="292"/>
      <c r="F196" s="292"/>
    </row>
    <row r="197" spans="1:6" ht="12.75" customHeight="1">
      <c r="A197" s="32"/>
      <c r="B197" s="292"/>
      <c r="C197" s="292"/>
      <c r="D197" s="292"/>
      <c r="E197" s="292"/>
      <c r="F197" s="292"/>
    </row>
    <row r="198" spans="1:6" ht="12.75" customHeight="1">
      <c r="A198" s="32">
        <v>4</v>
      </c>
      <c r="B198" s="292" t="s">
        <v>224</v>
      </c>
      <c r="C198" s="292"/>
      <c r="D198" s="292"/>
      <c r="E198" s="292"/>
      <c r="F198" s="292"/>
    </row>
    <row r="199" spans="1:6" ht="12.75" customHeight="1">
      <c r="A199" s="32"/>
      <c r="B199" s="292"/>
      <c r="C199" s="292"/>
      <c r="D199" s="292"/>
      <c r="E199" s="292"/>
      <c r="F199" s="292"/>
    </row>
    <row r="200" spans="1:6" ht="12.75" customHeight="1">
      <c r="A200" s="32"/>
      <c r="B200" s="292"/>
      <c r="C200" s="292"/>
      <c r="D200" s="292"/>
      <c r="E200" s="292"/>
      <c r="F200" s="292"/>
    </row>
    <row r="201" spans="1:6" ht="12.75" customHeight="1">
      <c r="A201" s="32"/>
      <c r="B201" s="292"/>
      <c r="C201" s="292"/>
      <c r="D201" s="292"/>
      <c r="E201" s="292"/>
      <c r="F201" s="292"/>
    </row>
    <row r="202" spans="1:6" ht="12.75" customHeight="1">
      <c r="A202" s="32">
        <v>5</v>
      </c>
      <c r="B202" s="292" t="s">
        <v>282</v>
      </c>
      <c r="C202" s="292"/>
      <c r="D202" s="292"/>
      <c r="E202" s="292"/>
      <c r="F202" s="292"/>
    </row>
    <row r="203" spans="1:6">
      <c r="A203" s="35"/>
      <c r="B203" s="292"/>
      <c r="C203" s="292"/>
      <c r="D203" s="292"/>
      <c r="E203" s="292"/>
      <c r="F203" s="292"/>
    </row>
    <row r="204" spans="1:6">
      <c r="A204" s="35"/>
      <c r="B204" s="292"/>
      <c r="C204" s="292"/>
      <c r="D204" s="292"/>
      <c r="E204" s="292"/>
      <c r="F204" s="292"/>
    </row>
    <row r="205" spans="1:6">
      <c r="A205" s="20" t="s">
        <v>237</v>
      </c>
      <c r="B205" s="27"/>
      <c r="C205" s="27"/>
      <c r="D205" s="27"/>
    </row>
  </sheetData>
  <mergeCells count="11">
    <mergeCell ref="A3:A5"/>
    <mergeCell ref="F3:F5"/>
    <mergeCell ref="B3:B5"/>
    <mergeCell ref="C3:C5"/>
    <mergeCell ref="E3:E5"/>
    <mergeCell ref="D3:D5"/>
    <mergeCell ref="B192:F193"/>
    <mergeCell ref="B194:F195"/>
    <mergeCell ref="B196:F197"/>
    <mergeCell ref="B198:F201"/>
    <mergeCell ref="B202:F204"/>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D461"/>
  <sheetViews>
    <sheetView zoomScale="70" zoomScaleNormal="70" workbookViewId="0">
      <pane ySplit="5" topLeftCell="A102" activePane="bottomLeft" state="frozen"/>
      <selection activeCell="O219" sqref="O219"/>
      <selection pane="bottomLeft" activeCell="A2" sqref="A2"/>
    </sheetView>
  </sheetViews>
  <sheetFormatPr baseColWidth="10" defaultColWidth="11.42578125" defaultRowHeight="12.75"/>
  <cols>
    <col min="5" max="5" width="40.28515625" customWidth="1"/>
    <col min="6" max="16" width="11.42578125" customWidth="1"/>
  </cols>
  <sheetData>
    <row r="1" spans="1:27" ht="18.75">
      <c r="A1" s="21" t="s">
        <v>383</v>
      </c>
    </row>
    <row r="2" spans="1:27" ht="15.75" customHeight="1">
      <c r="A2" s="27" t="s">
        <v>419</v>
      </c>
    </row>
    <row r="3" spans="1:27" ht="12.75" customHeight="1">
      <c r="A3" s="293" t="s">
        <v>286</v>
      </c>
      <c r="B3" s="293" t="s">
        <v>306</v>
      </c>
      <c r="C3" s="293" t="s">
        <v>297</v>
      </c>
      <c r="D3" s="296" t="s">
        <v>6</v>
      </c>
      <c r="E3" s="299" t="s">
        <v>169</v>
      </c>
      <c r="F3" s="308" t="s">
        <v>170</v>
      </c>
      <c r="G3" s="302" t="s">
        <v>171</v>
      </c>
      <c r="H3" s="303"/>
      <c r="I3" s="303"/>
      <c r="J3" s="303"/>
      <c r="K3" s="303"/>
      <c r="L3" s="304"/>
      <c r="M3" s="311" t="s">
        <v>193</v>
      </c>
      <c r="N3" s="303"/>
      <c r="O3" s="304"/>
      <c r="P3" s="302" t="s">
        <v>4</v>
      </c>
      <c r="Q3" s="303"/>
      <c r="R3" s="303"/>
      <c r="S3" s="303"/>
      <c r="T3" s="303"/>
      <c r="U3" s="303"/>
      <c r="V3" s="303"/>
      <c r="W3" s="304"/>
      <c r="X3" s="302" t="s">
        <v>1</v>
      </c>
      <c r="Y3" s="303"/>
      <c r="Z3" s="304"/>
    </row>
    <row r="4" spans="1:27" ht="12.75" customHeight="1">
      <c r="A4" s="294"/>
      <c r="B4" s="294"/>
      <c r="C4" s="294"/>
      <c r="D4" s="297"/>
      <c r="E4" s="300"/>
      <c r="F4" s="309"/>
      <c r="G4" s="305"/>
      <c r="H4" s="306"/>
      <c r="I4" s="306"/>
      <c r="J4" s="306"/>
      <c r="K4" s="306"/>
      <c r="L4" s="307"/>
      <c r="M4" s="306"/>
      <c r="N4" s="306"/>
      <c r="O4" s="307"/>
      <c r="P4" s="305"/>
      <c r="Q4" s="306"/>
      <c r="R4" s="306"/>
      <c r="S4" s="306"/>
      <c r="T4" s="306"/>
      <c r="U4" s="306"/>
      <c r="V4" s="306"/>
      <c r="W4" s="307"/>
      <c r="X4" s="305"/>
      <c r="Y4" s="306"/>
      <c r="Z4" s="307"/>
    </row>
    <row r="5" spans="1:27" ht="55.5" customHeight="1">
      <c r="A5" s="295"/>
      <c r="B5" s="295"/>
      <c r="C5" s="295"/>
      <c r="D5" s="298"/>
      <c r="E5" s="301"/>
      <c r="F5" s="310"/>
      <c r="G5" s="143" t="s">
        <v>172</v>
      </c>
      <c r="H5" s="144" t="s">
        <v>173</v>
      </c>
      <c r="I5" s="144" t="s">
        <v>174</v>
      </c>
      <c r="J5" s="145" t="s">
        <v>175</v>
      </c>
      <c r="K5" s="144" t="s">
        <v>176</v>
      </c>
      <c r="L5" s="146" t="s">
        <v>177</v>
      </c>
      <c r="M5" s="147" t="s">
        <v>192</v>
      </c>
      <c r="N5" s="148" t="s">
        <v>190</v>
      </c>
      <c r="O5" s="149" t="s">
        <v>191</v>
      </c>
      <c r="P5" s="150" t="s">
        <v>283</v>
      </c>
      <c r="Q5" s="151" t="s">
        <v>178</v>
      </c>
      <c r="R5" s="150" t="s">
        <v>195</v>
      </c>
      <c r="S5" s="152" t="s">
        <v>196</v>
      </c>
      <c r="T5" s="150" t="s">
        <v>285</v>
      </c>
      <c r="U5" s="152" t="s">
        <v>284</v>
      </c>
      <c r="V5" s="150" t="s">
        <v>197</v>
      </c>
      <c r="W5" s="152" t="s">
        <v>198</v>
      </c>
      <c r="X5" s="153" t="s">
        <v>199</v>
      </c>
      <c r="Y5" s="154" t="s">
        <v>202</v>
      </c>
      <c r="Z5" s="155" t="s">
        <v>191</v>
      </c>
    </row>
    <row r="6" spans="1:27">
      <c r="A6" s="53">
        <v>2</v>
      </c>
      <c r="B6" s="54">
        <v>2</v>
      </c>
      <c r="C6" s="54">
        <v>1</v>
      </c>
      <c r="D6" s="50">
        <v>111000</v>
      </c>
      <c r="E6" s="41" t="s">
        <v>15</v>
      </c>
      <c r="F6" s="214">
        <v>115889</v>
      </c>
      <c r="G6" s="215">
        <v>18369</v>
      </c>
      <c r="H6" s="215">
        <v>18251</v>
      </c>
      <c r="I6" s="215">
        <v>21972</v>
      </c>
      <c r="J6" s="215">
        <v>21589</v>
      </c>
      <c r="K6" s="215">
        <v>19854</v>
      </c>
      <c r="L6" s="216">
        <v>15854</v>
      </c>
      <c r="M6" s="215">
        <v>36620</v>
      </c>
      <c r="N6" s="215">
        <v>58592</v>
      </c>
      <c r="O6" s="216">
        <v>57297</v>
      </c>
      <c r="P6" s="215">
        <v>59262</v>
      </c>
      <c r="Q6" s="216">
        <v>56627</v>
      </c>
      <c r="R6" s="215">
        <v>11193</v>
      </c>
      <c r="S6" s="216">
        <v>10779</v>
      </c>
      <c r="T6" s="215">
        <v>29227</v>
      </c>
      <c r="U6" s="216">
        <v>28070</v>
      </c>
      <c r="V6" s="215">
        <v>40420</v>
      </c>
      <c r="W6" s="216">
        <v>38849</v>
      </c>
      <c r="X6" s="215">
        <v>79269</v>
      </c>
      <c r="Y6" s="215">
        <v>21972</v>
      </c>
      <c r="Z6" s="217">
        <v>57297</v>
      </c>
      <c r="AA6" s="12"/>
    </row>
    <row r="7" spans="1:27">
      <c r="A7" s="55">
        <v>1</v>
      </c>
      <c r="B7" s="56">
        <v>1</v>
      </c>
      <c r="C7" s="56">
        <v>1</v>
      </c>
      <c r="D7" s="51">
        <v>112000</v>
      </c>
      <c r="E7" s="42" t="s">
        <v>16</v>
      </c>
      <c r="F7" s="218">
        <v>101773</v>
      </c>
      <c r="G7" s="219">
        <v>15157</v>
      </c>
      <c r="H7" s="219">
        <v>15487</v>
      </c>
      <c r="I7" s="219">
        <v>18416</v>
      </c>
      <c r="J7" s="219">
        <v>18721</v>
      </c>
      <c r="K7" s="219">
        <v>18569</v>
      </c>
      <c r="L7" s="217">
        <v>15423</v>
      </c>
      <c r="M7" s="219">
        <v>30644</v>
      </c>
      <c r="N7" s="219">
        <v>49060</v>
      </c>
      <c r="O7" s="217">
        <v>52713</v>
      </c>
      <c r="P7" s="219">
        <v>52609</v>
      </c>
      <c r="Q7" s="217">
        <v>49164</v>
      </c>
      <c r="R7" s="219">
        <v>9546</v>
      </c>
      <c r="S7" s="217">
        <v>8870</v>
      </c>
      <c r="T7" s="219">
        <v>27219</v>
      </c>
      <c r="U7" s="217">
        <v>25494</v>
      </c>
      <c r="V7" s="219">
        <v>36765</v>
      </c>
      <c r="W7" s="217">
        <v>34364</v>
      </c>
      <c r="X7" s="219">
        <v>71129</v>
      </c>
      <c r="Y7" s="219">
        <v>18416</v>
      </c>
      <c r="Z7" s="217">
        <v>52713</v>
      </c>
      <c r="AA7" s="12"/>
    </row>
    <row r="8" spans="1:27">
      <c r="A8" s="55">
        <v>1</v>
      </c>
      <c r="B8" s="56">
        <v>1</v>
      </c>
      <c r="C8" s="56">
        <v>1</v>
      </c>
      <c r="D8" s="51">
        <v>113000</v>
      </c>
      <c r="E8" s="43" t="s">
        <v>17</v>
      </c>
      <c r="F8" s="218">
        <v>112539</v>
      </c>
      <c r="G8" s="219">
        <v>17464</v>
      </c>
      <c r="H8" s="219">
        <v>17343</v>
      </c>
      <c r="I8" s="219">
        <v>20695</v>
      </c>
      <c r="J8" s="219">
        <v>20353</v>
      </c>
      <c r="K8" s="219">
        <v>20316</v>
      </c>
      <c r="L8" s="217">
        <v>16368</v>
      </c>
      <c r="M8" s="219">
        <v>34807</v>
      </c>
      <c r="N8" s="219">
        <v>55502</v>
      </c>
      <c r="O8" s="217">
        <v>57037</v>
      </c>
      <c r="P8" s="219">
        <v>57778</v>
      </c>
      <c r="Q8" s="217">
        <v>54761</v>
      </c>
      <c r="R8" s="219">
        <v>10643</v>
      </c>
      <c r="S8" s="217">
        <v>10052</v>
      </c>
      <c r="T8" s="219">
        <v>29291</v>
      </c>
      <c r="U8" s="217">
        <v>27746</v>
      </c>
      <c r="V8" s="219">
        <v>39934</v>
      </c>
      <c r="W8" s="217">
        <v>37798</v>
      </c>
      <c r="X8" s="219">
        <v>77732</v>
      </c>
      <c r="Y8" s="219">
        <v>20695</v>
      </c>
      <c r="Z8" s="217">
        <v>57037</v>
      </c>
      <c r="AA8" s="12"/>
    </row>
    <row r="9" spans="1:27">
      <c r="A9" s="55">
        <v>1</v>
      </c>
      <c r="B9" s="56">
        <v>1</v>
      </c>
      <c r="C9" s="56">
        <v>1</v>
      </c>
      <c r="D9" s="51">
        <v>114000</v>
      </c>
      <c r="E9" s="43" t="s">
        <v>18</v>
      </c>
      <c r="F9" s="218">
        <v>44788</v>
      </c>
      <c r="G9" s="219">
        <v>6435</v>
      </c>
      <c r="H9" s="219">
        <v>6564</v>
      </c>
      <c r="I9" s="219">
        <v>8116</v>
      </c>
      <c r="J9" s="219">
        <v>8226</v>
      </c>
      <c r="K9" s="219">
        <v>8569</v>
      </c>
      <c r="L9" s="217">
        <v>6878</v>
      </c>
      <c r="M9" s="219">
        <v>12999</v>
      </c>
      <c r="N9" s="219">
        <v>21115</v>
      </c>
      <c r="O9" s="217">
        <v>23673</v>
      </c>
      <c r="P9" s="219">
        <v>23218</v>
      </c>
      <c r="Q9" s="217">
        <v>21570</v>
      </c>
      <c r="R9" s="219">
        <v>4205</v>
      </c>
      <c r="S9" s="217">
        <v>3911</v>
      </c>
      <c r="T9" s="219">
        <v>12349</v>
      </c>
      <c r="U9" s="217">
        <v>11324</v>
      </c>
      <c r="V9" s="219">
        <v>16554</v>
      </c>
      <c r="W9" s="217">
        <v>15235</v>
      </c>
      <c r="X9" s="219">
        <v>31789</v>
      </c>
      <c r="Y9" s="219">
        <v>8116</v>
      </c>
      <c r="Z9" s="217">
        <v>23673</v>
      </c>
      <c r="AA9" s="12"/>
    </row>
    <row r="10" spans="1:27">
      <c r="A10" s="55">
        <v>1</v>
      </c>
      <c r="B10" s="56">
        <v>1</v>
      </c>
      <c r="C10" s="56">
        <v>1</v>
      </c>
      <c r="D10" s="51">
        <v>116000</v>
      </c>
      <c r="E10" s="43" t="s">
        <v>19</v>
      </c>
      <c r="F10" s="218">
        <v>51601</v>
      </c>
      <c r="G10" s="219">
        <v>7559</v>
      </c>
      <c r="H10" s="219">
        <v>7791</v>
      </c>
      <c r="I10" s="219">
        <v>9268</v>
      </c>
      <c r="J10" s="219">
        <v>9443</v>
      </c>
      <c r="K10" s="219">
        <v>9624</v>
      </c>
      <c r="L10" s="217">
        <v>7916</v>
      </c>
      <c r="M10" s="219">
        <v>15350</v>
      </c>
      <c r="N10" s="219">
        <v>24618</v>
      </c>
      <c r="O10" s="217">
        <v>26983</v>
      </c>
      <c r="P10" s="219">
        <v>26646</v>
      </c>
      <c r="Q10" s="217">
        <v>24955</v>
      </c>
      <c r="R10" s="219">
        <v>4737</v>
      </c>
      <c r="S10" s="217">
        <v>4531</v>
      </c>
      <c r="T10" s="219">
        <v>13978</v>
      </c>
      <c r="U10" s="217">
        <v>13005</v>
      </c>
      <c r="V10" s="219">
        <v>18715</v>
      </c>
      <c r="W10" s="217">
        <v>17536</v>
      </c>
      <c r="X10" s="219">
        <v>36251</v>
      </c>
      <c r="Y10" s="219">
        <v>9268</v>
      </c>
      <c r="Z10" s="217">
        <v>26983</v>
      </c>
      <c r="AA10" s="12"/>
    </row>
    <row r="11" spans="1:27">
      <c r="A11" s="55">
        <v>1</v>
      </c>
      <c r="B11" s="56">
        <v>1</v>
      </c>
      <c r="C11" s="56">
        <v>1</v>
      </c>
      <c r="D11" s="51">
        <v>117000</v>
      </c>
      <c r="E11" s="43" t="s">
        <v>20</v>
      </c>
      <c r="F11" s="218">
        <v>32681</v>
      </c>
      <c r="G11" s="219">
        <v>4919</v>
      </c>
      <c r="H11" s="219">
        <v>5001</v>
      </c>
      <c r="I11" s="219">
        <v>6196</v>
      </c>
      <c r="J11" s="219">
        <v>6047</v>
      </c>
      <c r="K11" s="219">
        <v>5924</v>
      </c>
      <c r="L11" s="217">
        <v>4594</v>
      </c>
      <c r="M11" s="219">
        <v>9920</v>
      </c>
      <c r="N11" s="219">
        <v>16116</v>
      </c>
      <c r="O11" s="217">
        <v>16565</v>
      </c>
      <c r="P11" s="219">
        <v>16886</v>
      </c>
      <c r="Q11" s="217">
        <v>15795</v>
      </c>
      <c r="R11" s="219">
        <v>3256</v>
      </c>
      <c r="S11" s="217">
        <v>2940</v>
      </c>
      <c r="T11" s="219">
        <v>8528</v>
      </c>
      <c r="U11" s="217">
        <v>8037</v>
      </c>
      <c r="V11" s="219">
        <v>11784</v>
      </c>
      <c r="W11" s="217">
        <v>10977</v>
      </c>
      <c r="X11" s="219">
        <v>22761</v>
      </c>
      <c r="Y11" s="219">
        <v>6196</v>
      </c>
      <c r="Z11" s="217">
        <v>16565</v>
      </c>
      <c r="AA11" s="12"/>
    </row>
    <row r="12" spans="1:27">
      <c r="A12" s="55">
        <v>1</v>
      </c>
      <c r="B12" s="56">
        <v>1</v>
      </c>
      <c r="C12" s="56">
        <v>1</v>
      </c>
      <c r="D12" s="51">
        <v>119000</v>
      </c>
      <c r="E12" s="43" t="s">
        <v>21</v>
      </c>
      <c r="F12" s="218">
        <v>39942</v>
      </c>
      <c r="G12" s="219">
        <v>5898</v>
      </c>
      <c r="H12" s="219">
        <v>6088</v>
      </c>
      <c r="I12" s="219">
        <v>7416</v>
      </c>
      <c r="J12" s="219">
        <v>7269</v>
      </c>
      <c r="K12" s="219">
        <v>7445</v>
      </c>
      <c r="L12" s="217">
        <v>5826</v>
      </c>
      <c r="M12" s="219">
        <v>11986</v>
      </c>
      <c r="N12" s="219">
        <v>19402</v>
      </c>
      <c r="O12" s="217">
        <v>20540</v>
      </c>
      <c r="P12" s="219">
        <v>20480</v>
      </c>
      <c r="Q12" s="217">
        <v>19462</v>
      </c>
      <c r="R12" s="219">
        <v>3810</v>
      </c>
      <c r="S12" s="217">
        <v>3606</v>
      </c>
      <c r="T12" s="219">
        <v>10487</v>
      </c>
      <c r="U12" s="217">
        <v>10053</v>
      </c>
      <c r="V12" s="219">
        <v>14297</v>
      </c>
      <c r="W12" s="217">
        <v>13659</v>
      </c>
      <c r="X12" s="219">
        <v>27956</v>
      </c>
      <c r="Y12" s="219">
        <v>7416</v>
      </c>
      <c r="Z12" s="217">
        <v>20540</v>
      </c>
      <c r="AA12" s="12"/>
    </row>
    <row r="13" spans="1:27">
      <c r="A13" s="55">
        <v>2</v>
      </c>
      <c r="B13" s="56">
        <v>2</v>
      </c>
      <c r="C13" s="56">
        <v>1</v>
      </c>
      <c r="D13" s="51">
        <v>120000</v>
      </c>
      <c r="E13" s="43" t="s">
        <v>22</v>
      </c>
      <c r="F13" s="218">
        <v>22449</v>
      </c>
      <c r="G13" s="219">
        <v>3278</v>
      </c>
      <c r="H13" s="219">
        <v>3310</v>
      </c>
      <c r="I13" s="219">
        <v>4080</v>
      </c>
      <c r="J13" s="219">
        <v>4142</v>
      </c>
      <c r="K13" s="219">
        <v>4280</v>
      </c>
      <c r="L13" s="217">
        <v>3359</v>
      </c>
      <c r="M13" s="219">
        <v>6588</v>
      </c>
      <c r="N13" s="219">
        <v>10668</v>
      </c>
      <c r="O13" s="217">
        <v>11781</v>
      </c>
      <c r="P13" s="219">
        <v>11497</v>
      </c>
      <c r="Q13" s="217">
        <v>10952</v>
      </c>
      <c r="R13" s="219">
        <v>2062</v>
      </c>
      <c r="S13" s="217">
        <v>2018</v>
      </c>
      <c r="T13" s="219">
        <v>6076</v>
      </c>
      <c r="U13" s="217">
        <v>5705</v>
      </c>
      <c r="V13" s="219">
        <v>8138</v>
      </c>
      <c r="W13" s="217">
        <v>7723</v>
      </c>
      <c r="X13" s="219">
        <v>15861</v>
      </c>
      <c r="Y13" s="219">
        <v>4080</v>
      </c>
      <c r="Z13" s="217">
        <v>11781</v>
      </c>
      <c r="AA13" s="12"/>
    </row>
    <row r="14" spans="1:27">
      <c r="A14" s="55">
        <v>2</v>
      </c>
      <c r="B14" s="56">
        <v>2</v>
      </c>
      <c r="C14" s="56">
        <v>1</v>
      </c>
      <c r="D14" s="51">
        <v>122000</v>
      </c>
      <c r="E14" s="43" t="s">
        <v>23</v>
      </c>
      <c r="F14" s="218">
        <v>32065</v>
      </c>
      <c r="G14" s="219">
        <v>4673</v>
      </c>
      <c r="H14" s="219">
        <v>4689</v>
      </c>
      <c r="I14" s="219">
        <v>5749</v>
      </c>
      <c r="J14" s="219">
        <v>5946</v>
      </c>
      <c r="K14" s="219">
        <v>6184</v>
      </c>
      <c r="L14" s="217">
        <v>4824</v>
      </c>
      <c r="M14" s="219">
        <v>9362</v>
      </c>
      <c r="N14" s="219">
        <v>15111</v>
      </c>
      <c r="O14" s="217">
        <v>16954</v>
      </c>
      <c r="P14" s="219">
        <v>16505</v>
      </c>
      <c r="Q14" s="217">
        <v>15560</v>
      </c>
      <c r="R14" s="219">
        <v>2969</v>
      </c>
      <c r="S14" s="217">
        <v>2780</v>
      </c>
      <c r="T14" s="219">
        <v>8714</v>
      </c>
      <c r="U14" s="217">
        <v>8240</v>
      </c>
      <c r="V14" s="219">
        <v>11683</v>
      </c>
      <c r="W14" s="217">
        <v>11020</v>
      </c>
      <c r="X14" s="219">
        <v>22703</v>
      </c>
      <c r="Y14" s="219">
        <v>5749</v>
      </c>
      <c r="Z14" s="217">
        <v>16954</v>
      </c>
      <c r="AA14" s="12"/>
    </row>
    <row r="15" spans="1:27">
      <c r="A15" s="55">
        <v>1</v>
      </c>
      <c r="B15" s="56">
        <v>1</v>
      </c>
      <c r="C15" s="56">
        <v>1</v>
      </c>
      <c r="D15" s="51">
        <v>124000</v>
      </c>
      <c r="E15" s="43" t="s">
        <v>24</v>
      </c>
      <c r="F15" s="218">
        <v>73209</v>
      </c>
      <c r="G15" s="219">
        <v>10504</v>
      </c>
      <c r="H15" s="219">
        <v>11018</v>
      </c>
      <c r="I15" s="219">
        <v>13406</v>
      </c>
      <c r="J15" s="219">
        <v>13302</v>
      </c>
      <c r="K15" s="219">
        <v>13684</v>
      </c>
      <c r="L15" s="217">
        <v>11295</v>
      </c>
      <c r="M15" s="219">
        <v>21522</v>
      </c>
      <c r="N15" s="219">
        <v>34928</v>
      </c>
      <c r="O15" s="217">
        <v>38281</v>
      </c>
      <c r="P15" s="219">
        <v>37570</v>
      </c>
      <c r="Q15" s="217">
        <v>35639</v>
      </c>
      <c r="R15" s="219">
        <v>6964</v>
      </c>
      <c r="S15" s="217">
        <v>6442</v>
      </c>
      <c r="T15" s="219">
        <v>19583</v>
      </c>
      <c r="U15" s="217">
        <v>18698</v>
      </c>
      <c r="V15" s="219">
        <v>26547</v>
      </c>
      <c r="W15" s="217">
        <v>25140</v>
      </c>
      <c r="X15" s="219">
        <v>51687</v>
      </c>
      <c r="Y15" s="219">
        <v>13406</v>
      </c>
      <c r="Z15" s="217">
        <v>38281</v>
      </c>
      <c r="AA15" s="12"/>
    </row>
    <row r="16" spans="1:27">
      <c r="A16" s="55">
        <v>3</v>
      </c>
      <c r="B16" s="56">
        <v>4</v>
      </c>
      <c r="C16" s="56">
        <v>2</v>
      </c>
      <c r="D16" s="24">
        <v>154000</v>
      </c>
      <c r="E16" s="44" t="s">
        <v>252</v>
      </c>
      <c r="F16" s="218">
        <v>26401</v>
      </c>
      <c r="G16" s="219">
        <v>3822</v>
      </c>
      <c r="H16" s="219">
        <v>3825</v>
      </c>
      <c r="I16" s="219">
        <v>4762</v>
      </c>
      <c r="J16" s="219">
        <v>4846</v>
      </c>
      <c r="K16" s="219">
        <v>5117</v>
      </c>
      <c r="L16" s="217">
        <v>4029</v>
      </c>
      <c r="M16" s="219">
        <v>7647</v>
      </c>
      <c r="N16" s="219">
        <v>12409</v>
      </c>
      <c r="O16" s="217">
        <v>13992</v>
      </c>
      <c r="P16" s="219">
        <v>13707</v>
      </c>
      <c r="Q16" s="217">
        <v>12694</v>
      </c>
      <c r="R16" s="219">
        <v>2432</v>
      </c>
      <c r="S16" s="217">
        <v>2330</v>
      </c>
      <c r="T16" s="219">
        <v>7306</v>
      </c>
      <c r="U16" s="217">
        <v>6686</v>
      </c>
      <c r="V16" s="219">
        <v>9738</v>
      </c>
      <c r="W16" s="217">
        <v>9016</v>
      </c>
      <c r="X16" s="219">
        <v>18754</v>
      </c>
      <c r="Y16" s="219">
        <v>4762</v>
      </c>
      <c r="Z16" s="217">
        <v>13992</v>
      </c>
      <c r="AA16" s="12"/>
    </row>
    <row r="17" spans="1:27">
      <c r="A17" s="55">
        <v>5</v>
      </c>
      <c r="B17" s="56">
        <v>3</v>
      </c>
      <c r="C17" s="56">
        <v>3</v>
      </c>
      <c r="D17" s="24">
        <v>154008</v>
      </c>
      <c r="E17" s="44" t="s">
        <v>25</v>
      </c>
      <c r="F17" s="218">
        <v>6097</v>
      </c>
      <c r="G17" s="219">
        <v>928</v>
      </c>
      <c r="H17" s="219">
        <v>844</v>
      </c>
      <c r="I17" s="219">
        <v>1091</v>
      </c>
      <c r="J17" s="219">
        <v>1124</v>
      </c>
      <c r="K17" s="219">
        <v>1169</v>
      </c>
      <c r="L17" s="217">
        <v>941</v>
      </c>
      <c r="M17" s="219">
        <v>1772</v>
      </c>
      <c r="N17" s="219">
        <v>2863</v>
      </c>
      <c r="O17" s="217">
        <v>3234</v>
      </c>
      <c r="P17" s="219">
        <v>3186</v>
      </c>
      <c r="Q17" s="217">
        <v>2911</v>
      </c>
      <c r="R17" s="219">
        <v>586</v>
      </c>
      <c r="S17" s="217">
        <v>505</v>
      </c>
      <c r="T17" s="219">
        <v>1703</v>
      </c>
      <c r="U17" s="217">
        <v>1531</v>
      </c>
      <c r="V17" s="219">
        <v>2289</v>
      </c>
      <c r="W17" s="217">
        <v>2036</v>
      </c>
      <c r="X17" s="219">
        <v>4325</v>
      </c>
      <c r="Y17" s="219">
        <v>1091</v>
      </c>
      <c r="Z17" s="217">
        <v>3234</v>
      </c>
      <c r="AA17" s="12"/>
    </row>
    <row r="18" spans="1:27">
      <c r="A18" s="55">
        <v>5</v>
      </c>
      <c r="B18" s="56">
        <v>3</v>
      </c>
      <c r="C18" s="56">
        <v>3</v>
      </c>
      <c r="D18" s="24">
        <v>154012</v>
      </c>
      <c r="E18" s="44" t="s">
        <v>26</v>
      </c>
      <c r="F18" s="218">
        <v>6444</v>
      </c>
      <c r="G18" s="219">
        <v>832</v>
      </c>
      <c r="H18" s="219">
        <v>951</v>
      </c>
      <c r="I18" s="219">
        <v>1185</v>
      </c>
      <c r="J18" s="219">
        <v>1162</v>
      </c>
      <c r="K18" s="219">
        <v>1312</v>
      </c>
      <c r="L18" s="217">
        <v>1002</v>
      </c>
      <c r="M18" s="219">
        <v>1783</v>
      </c>
      <c r="N18" s="219">
        <v>2968</v>
      </c>
      <c r="O18" s="217">
        <v>3476</v>
      </c>
      <c r="P18" s="219">
        <v>3352</v>
      </c>
      <c r="Q18" s="217">
        <v>3092</v>
      </c>
      <c r="R18" s="219">
        <v>629</v>
      </c>
      <c r="S18" s="217">
        <v>556</v>
      </c>
      <c r="T18" s="219">
        <v>1815</v>
      </c>
      <c r="U18" s="217">
        <v>1661</v>
      </c>
      <c r="V18" s="219">
        <v>2444</v>
      </c>
      <c r="W18" s="217">
        <v>2217</v>
      </c>
      <c r="X18" s="219">
        <v>4661</v>
      </c>
      <c r="Y18" s="219">
        <v>1185</v>
      </c>
      <c r="Z18" s="217">
        <v>3476</v>
      </c>
      <c r="AA18" s="12"/>
    </row>
    <row r="19" spans="1:27">
      <c r="A19" s="55">
        <v>5</v>
      </c>
      <c r="B19" s="56">
        <v>3</v>
      </c>
      <c r="C19" s="56">
        <v>3</v>
      </c>
      <c r="D19" s="24">
        <v>154016</v>
      </c>
      <c r="E19" s="44" t="s">
        <v>27</v>
      </c>
      <c r="F19" s="218">
        <v>7020</v>
      </c>
      <c r="G19" s="219">
        <v>971</v>
      </c>
      <c r="H19" s="219">
        <v>986</v>
      </c>
      <c r="I19" s="219">
        <v>1302</v>
      </c>
      <c r="J19" s="219">
        <v>1247</v>
      </c>
      <c r="K19" s="219">
        <v>1417</v>
      </c>
      <c r="L19" s="217">
        <v>1097</v>
      </c>
      <c r="M19" s="219">
        <v>1957</v>
      </c>
      <c r="N19" s="219">
        <v>3259</v>
      </c>
      <c r="O19" s="217">
        <v>3761</v>
      </c>
      <c r="P19" s="219">
        <v>3617</v>
      </c>
      <c r="Q19" s="217">
        <v>3403</v>
      </c>
      <c r="R19" s="219">
        <v>655</v>
      </c>
      <c r="S19" s="217">
        <v>647</v>
      </c>
      <c r="T19" s="219">
        <v>1952</v>
      </c>
      <c r="U19" s="217">
        <v>1809</v>
      </c>
      <c r="V19" s="219">
        <v>2607</v>
      </c>
      <c r="W19" s="217">
        <v>2456</v>
      </c>
      <c r="X19" s="219">
        <v>5063</v>
      </c>
      <c r="Y19" s="219">
        <v>1302</v>
      </c>
      <c r="Z19" s="217">
        <v>3761</v>
      </c>
      <c r="AA19" s="12"/>
    </row>
    <row r="20" spans="1:27">
      <c r="A20" s="55">
        <v>6</v>
      </c>
      <c r="B20" s="56">
        <v>4</v>
      </c>
      <c r="C20" s="56">
        <v>3</v>
      </c>
      <c r="D20" s="24">
        <v>154032</v>
      </c>
      <c r="E20" s="44" t="s">
        <v>28</v>
      </c>
      <c r="F20" s="218">
        <v>5712</v>
      </c>
      <c r="G20" s="219">
        <v>762</v>
      </c>
      <c r="H20" s="219">
        <v>786</v>
      </c>
      <c r="I20" s="219">
        <v>1076</v>
      </c>
      <c r="J20" s="219">
        <v>1099</v>
      </c>
      <c r="K20" s="219">
        <v>1154</v>
      </c>
      <c r="L20" s="217">
        <v>835</v>
      </c>
      <c r="M20" s="219">
        <v>1548</v>
      </c>
      <c r="N20" s="219">
        <v>2624</v>
      </c>
      <c r="O20" s="217">
        <v>3088</v>
      </c>
      <c r="P20" s="219">
        <v>2959</v>
      </c>
      <c r="Q20" s="217">
        <v>2753</v>
      </c>
      <c r="R20" s="219">
        <v>578</v>
      </c>
      <c r="S20" s="217">
        <v>498</v>
      </c>
      <c r="T20" s="219">
        <v>1566</v>
      </c>
      <c r="U20" s="217">
        <v>1522</v>
      </c>
      <c r="V20" s="219">
        <v>2144</v>
      </c>
      <c r="W20" s="217">
        <v>2020</v>
      </c>
      <c r="X20" s="219">
        <v>4164</v>
      </c>
      <c r="Y20" s="219">
        <v>1076</v>
      </c>
      <c r="Z20" s="217">
        <v>3088</v>
      </c>
      <c r="AA20" s="12"/>
    </row>
    <row r="21" spans="1:27">
      <c r="A21" s="55">
        <v>4</v>
      </c>
      <c r="B21" s="56">
        <v>2</v>
      </c>
      <c r="C21" s="56">
        <v>3</v>
      </c>
      <c r="D21" s="24">
        <v>154036</v>
      </c>
      <c r="E21" s="44" t="s">
        <v>29</v>
      </c>
      <c r="F21" s="218">
        <v>10135</v>
      </c>
      <c r="G21" s="219">
        <v>1374</v>
      </c>
      <c r="H21" s="219">
        <v>1437</v>
      </c>
      <c r="I21" s="219">
        <v>1814</v>
      </c>
      <c r="J21" s="219">
        <v>1839</v>
      </c>
      <c r="K21" s="219">
        <v>1877</v>
      </c>
      <c r="L21" s="217">
        <v>1794</v>
      </c>
      <c r="M21" s="219">
        <v>2811</v>
      </c>
      <c r="N21" s="219">
        <v>4625</v>
      </c>
      <c r="O21" s="217">
        <v>5510</v>
      </c>
      <c r="P21" s="219">
        <v>5190</v>
      </c>
      <c r="Q21" s="217">
        <v>4945</v>
      </c>
      <c r="R21" s="219">
        <v>904</v>
      </c>
      <c r="S21" s="217">
        <v>910</v>
      </c>
      <c r="T21" s="219">
        <v>2833</v>
      </c>
      <c r="U21" s="217">
        <v>2677</v>
      </c>
      <c r="V21" s="219">
        <v>3737</v>
      </c>
      <c r="W21" s="217">
        <v>3587</v>
      </c>
      <c r="X21" s="219">
        <v>7324</v>
      </c>
      <c r="Y21" s="219">
        <v>1814</v>
      </c>
      <c r="Z21" s="217">
        <v>5510</v>
      </c>
      <c r="AA21" s="12"/>
    </row>
    <row r="22" spans="1:27">
      <c r="A22" s="55">
        <v>4</v>
      </c>
      <c r="B22" s="56">
        <v>2</v>
      </c>
      <c r="C22" s="56">
        <v>3</v>
      </c>
      <c r="D22" s="24">
        <v>158004</v>
      </c>
      <c r="E22" s="44" t="s">
        <v>30</v>
      </c>
      <c r="F22" s="218">
        <v>8683</v>
      </c>
      <c r="G22" s="219">
        <v>1207</v>
      </c>
      <c r="H22" s="219">
        <v>1282</v>
      </c>
      <c r="I22" s="219">
        <v>1652</v>
      </c>
      <c r="J22" s="219">
        <v>1637</v>
      </c>
      <c r="K22" s="219">
        <v>1651</v>
      </c>
      <c r="L22" s="217">
        <v>1254</v>
      </c>
      <c r="M22" s="219">
        <v>2489</v>
      </c>
      <c r="N22" s="219">
        <v>4141</v>
      </c>
      <c r="O22" s="217">
        <v>4542</v>
      </c>
      <c r="P22" s="219">
        <v>4444</v>
      </c>
      <c r="Q22" s="217">
        <v>4239</v>
      </c>
      <c r="R22" s="219">
        <v>836</v>
      </c>
      <c r="S22" s="217">
        <v>816</v>
      </c>
      <c r="T22" s="219">
        <v>2343</v>
      </c>
      <c r="U22" s="217">
        <v>2199</v>
      </c>
      <c r="V22" s="219">
        <v>3179</v>
      </c>
      <c r="W22" s="217">
        <v>3015</v>
      </c>
      <c r="X22" s="219">
        <v>6194</v>
      </c>
      <c r="Y22" s="219">
        <v>1652</v>
      </c>
      <c r="Z22" s="217">
        <v>4542</v>
      </c>
      <c r="AA22" s="12"/>
    </row>
    <row r="23" spans="1:27">
      <c r="A23" s="55">
        <v>5</v>
      </c>
      <c r="B23" s="56">
        <v>3</v>
      </c>
      <c r="C23" s="56">
        <v>3</v>
      </c>
      <c r="D23" s="24">
        <v>158008</v>
      </c>
      <c r="E23" s="44" t="s">
        <v>31</v>
      </c>
      <c r="F23" s="218">
        <v>5815</v>
      </c>
      <c r="G23" s="219">
        <v>780</v>
      </c>
      <c r="H23" s="219">
        <v>879</v>
      </c>
      <c r="I23" s="219">
        <v>1065</v>
      </c>
      <c r="J23" s="219">
        <v>1126</v>
      </c>
      <c r="K23" s="219">
        <v>1132</v>
      </c>
      <c r="L23" s="217">
        <v>833</v>
      </c>
      <c r="M23" s="219">
        <v>1659</v>
      </c>
      <c r="N23" s="219">
        <v>2724</v>
      </c>
      <c r="O23" s="217">
        <v>3091</v>
      </c>
      <c r="P23" s="219">
        <v>2908</v>
      </c>
      <c r="Q23" s="217">
        <v>2907</v>
      </c>
      <c r="R23" s="219">
        <v>505</v>
      </c>
      <c r="S23" s="217">
        <v>560</v>
      </c>
      <c r="T23" s="219">
        <v>1547</v>
      </c>
      <c r="U23" s="217">
        <v>1544</v>
      </c>
      <c r="V23" s="219">
        <v>2052</v>
      </c>
      <c r="W23" s="217">
        <v>2104</v>
      </c>
      <c r="X23" s="219">
        <v>4156</v>
      </c>
      <c r="Y23" s="219">
        <v>1065</v>
      </c>
      <c r="Z23" s="217">
        <v>3091</v>
      </c>
      <c r="AA23" s="12"/>
    </row>
    <row r="24" spans="1:27">
      <c r="A24" s="55">
        <v>5</v>
      </c>
      <c r="B24" s="56">
        <v>3</v>
      </c>
      <c r="C24" s="56">
        <v>3</v>
      </c>
      <c r="D24" s="24">
        <v>158012</v>
      </c>
      <c r="E24" s="44" t="s">
        <v>32</v>
      </c>
      <c r="F24" s="218">
        <v>5338</v>
      </c>
      <c r="G24" s="219">
        <v>722</v>
      </c>
      <c r="H24" s="219">
        <v>815</v>
      </c>
      <c r="I24" s="219">
        <v>1057</v>
      </c>
      <c r="J24" s="219">
        <v>1000</v>
      </c>
      <c r="K24" s="219">
        <v>986</v>
      </c>
      <c r="L24" s="217">
        <v>758</v>
      </c>
      <c r="M24" s="219">
        <v>1537</v>
      </c>
      <c r="N24" s="219">
        <v>2594</v>
      </c>
      <c r="O24" s="217">
        <v>2744</v>
      </c>
      <c r="P24" s="219">
        <v>2790</v>
      </c>
      <c r="Q24" s="217">
        <v>2548</v>
      </c>
      <c r="R24" s="219">
        <v>562</v>
      </c>
      <c r="S24" s="217">
        <v>495</v>
      </c>
      <c r="T24" s="219">
        <v>1429</v>
      </c>
      <c r="U24" s="217">
        <v>1315</v>
      </c>
      <c r="V24" s="219">
        <v>1991</v>
      </c>
      <c r="W24" s="217">
        <v>1810</v>
      </c>
      <c r="X24" s="219">
        <v>3801</v>
      </c>
      <c r="Y24" s="219">
        <v>1057</v>
      </c>
      <c r="Z24" s="217">
        <v>2744</v>
      </c>
      <c r="AA24" s="12"/>
    </row>
    <row r="25" spans="1:27">
      <c r="A25" s="55">
        <v>9</v>
      </c>
      <c r="B25" s="56">
        <v>3</v>
      </c>
      <c r="C25" s="56">
        <v>4</v>
      </c>
      <c r="D25" s="24">
        <v>158016</v>
      </c>
      <c r="E25" s="44" t="s">
        <v>33</v>
      </c>
      <c r="F25" s="218">
        <v>9798</v>
      </c>
      <c r="G25" s="219">
        <v>1404</v>
      </c>
      <c r="H25" s="219">
        <v>1536</v>
      </c>
      <c r="I25" s="219">
        <v>1847</v>
      </c>
      <c r="J25" s="219">
        <v>1772</v>
      </c>
      <c r="K25" s="219">
        <v>1828</v>
      </c>
      <c r="L25" s="217">
        <v>1411</v>
      </c>
      <c r="M25" s="219">
        <v>2940</v>
      </c>
      <c r="N25" s="219">
        <v>4787</v>
      </c>
      <c r="O25" s="217">
        <v>5011</v>
      </c>
      <c r="P25" s="219">
        <v>5113</v>
      </c>
      <c r="Q25" s="217">
        <v>4685</v>
      </c>
      <c r="R25" s="219">
        <v>939</v>
      </c>
      <c r="S25" s="217">
        <v>908</v>
      </c>
      <c r="T25" s="219">
        <v>2686</v>
      </c>
      <c r="U25" s="217">
        <v>2325</v>
      </c>
      <c r="V25" s="219">
        <v>3625</v>
      </c>
      <c r="W25" s="217">
        <v>3233</v>
      </c>
      <c r="X25" s="219">
        <v>6858</v>
      </c>
      <c r="Y25" s="219">
        <v>1847</v>
      </c>
      <c r="Z25" s="217">
        <v>5011</v>
      </c>
      <c r="AA25" s="12"/>
    </row>
    <row r="26" spans="1:27">
      <c r="A26" s="55">
        <v>10</v>
      </c>
      <c r="B26" s="56">
        <v>4</v>
      </c>
      <c r="C26" s="56">
        <v>4</v>
      </c>
      <c r="D26" s="24">
        <v>158020</v>
      </c>
      <c r="E26" s="44" t="s">
        <v>34</v>
      </c>
      <c r="F26" s="218">
        <v>11383</v>
      </c>
      <c r="G26" s="219">
        <v>1590</v>
      </c>
      <c r="H26" s="219">
        <v>1703</v>
      </c>
      <c r="I26" s="219">
        <v>2227</v>
      </c>
      <c r="J26" s="219">
        <v>2107</v>
      </c>
      <c r="K26" s="219">
        <v>2120</v>
      </c>
      <c r="L26" s="217">
        <v>1636</v>
      </c>
      <c r="M26" s="219">
        <v>3293</v>
      </c>
      <c r="N26" s="219">
        <v>5520</v>
      </c>
      <c r="O26" s="217">
        <v>5863</v>
      </c>
      <c r="P26" s="219">
        <v>5761</v>
      </c>
      <c r="Q26" s="217">
        <v>5622</v>
      </c>
      <c r="R26" s="219">
        <v>1170</v>
      </c>
      <c r="S26" s="217">
        <v>1057</v>
      </c>
      <c r="T26" s="219">
        <v>2904</v>
      </c>
      <c r="U26" s="217">
        <v>2959</v>
      </c>
      <c r="V26" s="219">
        <v>4074</v>
      </c>
      <c r="W26" s="217">
        <v>4016</v>
      </c>
      <c r="X26" s="219">
        <v>8090</v>
      </c>
      <c r="Y26" s="219">
        <v>2227</v>
      </c>
      <c r="Z26" s="217">
        <v>5863</v>
      </c>
      <c r="AA26" s="12"/>
    </row>
    <row r="27" spans="1:27">
      <c r="A27" s="55">
        <v>5</v>
      </c>
      <c r="B27" s="56">
        <v>3</v>
      </c>
      <c r="C27" s="56">
        <v>3</v>
      </c>
      <c r="D27" s="24">
        <v>158024</v>
      </c>
      <c r="E27" s="44" t="s">
        <v>35</v>
      </c>
      <c r="F27" s="218">
        <v>7892</v>
      </c>
      <c r="G27" s="219">
        <v>1096</v>
      </c>
      <c r="H27" s="219">
        <v>1211</v>
      </c>
      <c r="I27" s="219">
        <v>1414</v>
      </c>
      <c r="J27" s="219">
        <v>1507</v>
      </c>
      <c r="K27" s="219">
        <v>1563</v>
      </c>
      <c r="L27" s="217">
        <v>1101</v>
      </c>
      <c r="M27" s="219">
        <v>2307</v>
      </c>
      <c r="N27" s="219">
        <v>3721</v>
      </c>
      <c r="O27" s="217">
        <v>4171</v>
      </c>
      <c r="P27" s="219">
        <v>4054</v>
      </c>
      <c r="Q27" s="217">
        <v>3838</v>
      </c>
      <c r="R27" s="219">
        <v>696</v>
      </c>
      <c r="S27" s="217">
        <v>718</v>
      </c>
      <c r="T27" s="219">
        <v>2145</v>
      </c>
      <c r="U27" s="217">
        <v>2026</v>
      </c>
      <c r="V27" s="219">
        <v>2841</v>
      </c>
      <c r="W27" s="217">
        <v>2744</v>
      </c>
      <c r="X27" s="219">
        <v>5585</v>
      </c>
      <c r="Y27" s="219">
        <v>1414</v>
      </c>
      <c r="Z27" s="217">
        <v>4171</v>
      </c>
      <c r="AA27" s="12"/>
    </row>
    <row r="28" spans="1:27">
      <c r="A28" s="55">
        <v>4</v>
      </c>
      <c r="B28" s="56">
        <v>1</v>
      </c>
      <c r="C28" s="56">
        <v>3</v>
      </c>
      <c r="D28" s="24">
        <v>158026</v>
      </c>
      <c r="E28" s="44" t="s">
        <v>36</v>
      </c>
      <c r="F28" s="218">
        <v>9056</v>
      </c>
      <c r="G28" s="219">
        <v>1423</v>
      </c>
      <c r="H28" s="219">
        <v>1431</v>
      </c>
      <c r="I28" s="219">
        <v>1718</v>
      </c>
      <c r="J28" s="219">
        <v>1628</v>
      </c>
      <c r="K28" s="219">
        <v>1669</v>
      </c>
      <c r="L28" s="217">
        <v>1187</v>
      </c>
      <c r="M28" s="219">
        <v>2854</v>
      </c>
      <c r="N28" s="219">
        <v>4572</v>
      </c>
      <c r="O28" s="217">
        <v>4484</v>
      </c>
      <c r="P28" s="219">
        <v>4634</v>
      </c>
      <c r="Q28" s="217">
        <v>4422</v>
      </c>
      <c r="R28" s="219">
        <v>888</v>
      </c>
      <c r="S28" s="217">
        <v>830</v>
      </c>
      <c r="T28" s="219">
        <v>2259</v>
      </c>
      <c r="U28" s="217">
        <v>2225</v>
      </c>
      <c r="V28" s="219">
        <v>3147</v>
      </c>
      <c r="W28" s="217">
        <v>3055</v>
      </c>
      <c r="X28" s="219">
        <v>6202</v>
      </c>
      <c r="Y28" s="219">
        <v>1718</v>
      </c>
      <c r="Z28" s="217">
        <v>4484</v>
      </c>
      <c r="AA28" s="12"/>
    </row>
    <row r="29" spans="1:27">
      <c r="A29" s="55">
        <v>9</v>
      </c>
      <c r="B29" s="56">
        <v>3</v>
      </c>
      <c r="C29" s="56">
        <v>4</v>
      </c>
      <c r="D29" s="24">
        <v>158028</v>
      </c>
      <c r="E29" s="44" t="s">
        <v>37</v>
      </c>
      <c r="F29" s="218">
        <v>16621</v>
      </c>
      <c r="G29" s="219">
        <v>2275</v>
      </c>
      <c r="H29" s="219">
        <v>2467</v>
      </c>
      <c r="I29" s="219">
        <v>3095</v>
      </c>
      <c r="J29" s="219">
        <v>3157</v>
      </c>
      <c r="K29" s="219">
        <v>3200</v>
      </c>
      <c r="L29" s="217">
        <v>2427</v>
      </c>
      <c r="M29" s="219">
        <v>4742</v>
      </c>
      <c r="N29" s="219">
        <v>7837</v>
      </c>
      <c r="O29" s="217">
        <v>8784</v>
      </c>
      <c r="P29" s="219">
        <v>8465</v>
      </c>
      <c r="Q29" s="217">
        <v>8156</v>
      </c>
      <c r="R29" s="219">
        <v>1575</v>
      </c>
      <c r="S29" s="217">
        <v>1520</v>
      </c>
      <c r="T29" s="219">
        <v>4508</v>
      </c>
      <c r="U29" s="217">
        <v>4276</v>
      </c>
      <c r="V29" s="219">
        <v>6083</v>
      </c>
      <c r="W29" s="217">
        <v>5796</v>
      </c>
      <c r="X29" s="219">
        <v>11879</v>
      </c>
      <c r="Y29" s="219">
        <v>3095</v>
      </c>
      <c r="Z29" s="217">
        <v>8784</v>
      </c>
      <c r="AA29" s="12"/>
    </row>
    <row r="30" spans="1:27">
      <c r="A30" s="55">
        <v>9</v>
      </c>
      <c r="B30" s="56">
        <v>3</v>
      </c>
      <c r="C30" s="56">
        <v>4</v>
      </c>
      <c r="D30" s="24">
        <v>158032</v>
      </c>
      <c r="E30" s="44" t="s">
        <v>38</v>
      </c>
      <c r="F30" s="218">
        <v>16729</v>
      </c>
      <c r="G30" s="219">
        <v>2288</v>
      </c>
      <c r="H30" s="219">
        <v>2460</v>
      </c>
      <c r="I30" s="219">
        <v>3016</v>
      </c>
      <c r="J30" s="219">
        <v>3147</v>
      </c>
      <c r="K30" s="219">
        <v>3243</v>
      </c>
      <c r="L30" s="217">
        <v>2575</v>
      </c>
      <c r="M30" s="219">
        <v>4748</v>
      </c>
      <c r="N30" s="219">
        <v>7764</v>
      </c>
      <c r="O30" s="217">
        <v>8965</v>
      </c>
      <c r="P30" s="219">
        <v>8721</v>
      </c>
      <c r="Q30" s="217">
        <v>8008</v>
      </c>
      <c r="R30" s="219">
        <v>1543</v>
      </c>
      <c r="S30" s="217">
        <v>1473</v>
      </c>
      <c r="T30" s="219">
        <v>4718</v>
      </c>
      <c r="U30" s="217">
        <v>4247</v>
      </c>
      <c r="V30" s="219">
        <v>6261</v>
      </c>
      <c r="W30" s="217">
        <v>5720</v>
      </c>
      <c r="X30" s="219">
        <v>11981</v>
      </c>
      <c r="Y30" s="219">
        <v>3016</v>
      </c>
      <c r="Z30" s="217">
        <v>8965</v>
      </c>
      <c r="AA30" s="12"/>
    </row>
    <row r="31" spans="1:27">
      <c r="A31" s="55">
        <v>5</v>
      </c>
      <c r="B31" s="56">
        <v>3</v>
      </c>
      <c r="C31" s="56">
        <v>3</v>
      </c>
      <c r="D31" s="24">
        <v>158036</v>
      </c>
      <c r="E31" s="44" t="s">
        <v>39</v>
      </c>
      <c r="F31" s="218">
        <v>3997</v>
      </c>
      <c r="G31" s="219">
        <v>555</v>
      </c>
      <c r="H31" s="219">
        <v>607</v>
      </c>
      <c r="I31" s="219">
        <v>752</v>
      </c>
      <c r="J31" s="219">
        <v>779</v>
      </c>
      <c r="K31" s="219">
        <v>701</v>
      </c>
      <c r="L31" s="217">
        <v>603</v>
      </c>
      <c r="M31" s="219">
        <v>1162</v>
      </c>
      <c r="N31" s="219">
        <v>1914</v>
      </c>
      <c r="O31" s="217">
        <v>2083</v>
      </c>
      <c r="P31" s="219">
        <v>2062</v>
      </c>
      <c r="Q31" s="217">
        <v>1935</v>
      </c>
      <c r="R31" s="219">
        <v>383</v>
      </c>
      <c r="S31" s="217">
        <v>369</v>
      </c>
      <c r="T31" s="219">
        <v>1067</v>
      </c>
      <c r="U31" s="217">
        <v>1016</v>
      </c>
      <c r="V31" s="219">
        <v>1450</v>
      </c>
      <c r="W31" s="217">
        <v>1385</v>
      </c>
      <c r="X31" s="219">
        <v>2835</v>
      </c>
      <c r="Y31" s="219">
        <v>752</v>
      </c>
      <c r="Z31" s="217">
        <v>2083</v>
      </c>
      <c r="AA31" s="12"/>
    </row>
    <row r="32" spans="1:27">
      <c r="A32" s="55">
        <v>3</v>
      </c>
      <c r="B32" s="56">
        <v>4</v>
      </c>
      <c r="C32" s="56">
        <v>2</v>
      </c>
      <c r="D32" s="24">
        <v>162000</v>
      </c>
      <c r="E32" s="44" t="s">
        <v>253</v>
      </c>
      <c r="F32" s="218">
        <v>13925</v>
      </c>
      <c r="G32" s="219">
        <v>2060</v>
      </c>
      <c r="H32" s="219">
        <v>2227</v>
      </c>
      <c r="I32" s="219">
        <v>2716</v>
      </c>
      <c r="J32" s="219">
        <v>2503</v>
      </c>
      <c r="K32" s="219">
        <v>2516</v>
      </c>
      <c r="L32" s="217">
        <v>1903</v>
      </c>
      <c r="M32" s="219">
        <v>4287</v>
      </c>
      <c r="N32" s="219">
        <v>7003</v>
      </c>
      <c r="O32" s="217">
        <v>6922</v>
      </c>
      <c r="P32" s="219">
        <v>7205</v>
      </c>
      <c r="Q32" s="217">
        <v>6720</v>
      </c>
      <c r="R32" s="219">
        <v>1417</v>
      </c>
      <c r="S32" s="217">
        <v>1299</v>
      </c>
      <c r="T32" s="219">
        <v>3594</v>
      </c>
      <c r="U32" s="217">
        <v>3328</v>
      </c>
      <c r="V32" s="219">
        <v>5011</v>
      </c>
      <c r="W32" s="217">
        <v>4627</v>
      </c>
      <c r="X32" s="219">
        <v>9638</v>
      </c>
      <c r="Y32" s="219">
        <v>2716</v>
      </c>
      <c r="Z32" s="217">
        <v>6922</v>
      </c>
      <c r="AA32" s="12"/>
    </row>
    <row r="33" spans="1:27">
      <c r="A33" s="55">
        <v>9</v>
      </c>
      <c r="B33" s="56">
        <v>3</v>
      </c>
      <c r="C33" s="56">
        <v>4</v>
      </c>
      <c r="D33" s="24">
        <v>162004</v>
      </c>
      <c r="E33" s="44" t="s">
        <v>40</v>
      </c>
      <c r="F33" s="218">
        <v>12463</v>
      </c>
      <c r="G33" s="219">
        <v>1754</v>
      </c>
      <c r="H33" s="219">
        <v>1833</v>
      </c>
      <c r="I33" s="219">
        <v>2287</v>
      </c>
      <c r="J33" s="219">
        <v>2331</v>
      </c>
      <c r="K33" s="219">
        <v>2415</v>
      </c>
      <c r="L33" s="217">
        <v>1843</v>
      </c>
      <c r="M33" s="219">
        <v>3587</v>
      </c>
      <c r="N33" s="219">
        <v>5874</v>
      </c>
      <c r="O33" s="217">
        <v>6589</v>
      </c>
      <c r="P33" s="219">
        <v>6475</v>
      </c>
      <c r="Q33" s="217">
        <v>5988</v>
      </c>
      <c r="R33" s="219">
        <v>1248</v>
      </c>
      <c r="S33" s="217">
        <v>1039</v>
      </c>
      <c r="T33" s="219">
        <v>3417</v>
      </c>
      <c r="U33" s="217">
        <v>3172</v>
      </c>
      <c r="V33" s="219">
        <v>4665</v>
      </c>
      <c r="W33" s="217">
        <v>4211</v>
      </c>
      <c r="X33" s="219">
        <v>8876</v>
      </c>
      <c r="Y33" s="219">
        <v>2287</v>
      </c>
      <c r="Z33" s="217">
        <v>6589</v>
      </c>
      <c r="AA33" s="12"/>
    </row>
    <row r="34" spans="1:27">
      <c r="A34" s="55">
        <v>9</v>
      </c>
      <c r="B34" s="56">
        <v>3</v>
      </c>
      <c r="C34" s="56">
        <v>4</v>
      </c>
      <c r="D34" s="24">
        <v>162008</v>
      </c>
      <c r="E34" s="44" t="s">
        <v>41</v>
      </c>
      <c r="F34" s="218">
        <v>13046</v>
      </c>
      <c r="G34" s="219">
        <v>1893</v>
      </c>
      <c r="H34" s="219">
        <v>1948</v>
      </c>
      <c r="I34" s="219">
        <v>2396</v>
      </c>
      <c r="J34" s="219">
        <v>2435</v>
      </c>
      <c r="K34" s="219">
        <v>2463</v>
      </c>
      <c r="L34" s="217">
        <v>1911</v>
      </c>
      <c r="M34" s="219">
        <v>3841</v>
      </c>
      <c r="N34" s="219">
        <v>6237</v>
      </c>
      <c r="O34" s="217">
        <v>6809</v>
      </c>
      <c r="P34" s="219">
        <v>6764</v>
      </c>
      <c r="Q34" s="217">
        <v>6282</v>
      </c>
      <c r="R34" s="219">
        <v>1221</v>
      </c>
      <c r="S34" s="217">
        <v>1175</v>
      </c>
      <c r="T34" s="219">
        <v>3611</v>
      </c>
      <c r="U34" s="217">
        <v>3198</v>
      </c>
      <c r="V34" s="219">
        <v>4832</v>
      </c>
      <c r="W34" s="217">
        <v>4373</v>
      </c>
      <c r="X34" s="219">
        <v>9205</v>
      </c>
      <c r="Y34" s="219">
        <v>2396</v>
      </c>
      <c r="Z34" s="217">
        <v>6809</v>
      </c>
      <c r="AA34" s="12"/>
    </row>
    <row r="35" spans="1:27">
      <c r="A35" s="55">
        <v>6</v>
      </c>
      <c r="B35" s="56">
        <v>4</v>
      </c>
      <c r="C35" s="56">
        <v>3</v>
      </c>
      <c r="D35" s="24">
        <v>162016</v>
      </c>
      <c r="E35" s="44" t="s">
        <v>42</v>
      </c>
      <c r="F35" s="218">
        <v>8552</v>
      </c>
      <c r="G35" s="219">
        <v>1161</v>
      </c>
      <c r="H35" s="219">
        <v>1281</v>
      </c>
      <c r="I35" s="219">
        <v>1679</v>
      </c>
      <c r="J35" s="219">
        <v>1692</v>
      </c>
      <c r="K35" s="219">
        <v>1616</v>
      </c>
      <c r="L35" s="217">
        <v>1123</v>
      </c>
      <c r="M35" s="219">
        <v>2442</v>
      </c>
      <c r="N35" s="219">
        <v>4121</v>
      </c>
      <c r="O35" s="217">
        <v>4431</v>
      </c>
      <c r="P35" s="219">
        <v>4449</v>
      </c>
      <c r="Q35" s="217">
        <v>4103</v>
      </c>
      <c r="R35" s="219">
        <v>865</v>
      </c>
      <c r="S35" s="217">
        <v>814</v>
      </c>
      <c r="T35" s="219">
        <v>2345</v>
      </c>
      <c r="U35" s="217">
        <v>2086</v>
      </c>
      <c r="V35" s="219">
        <v>3210</v>
      </c>
      <c r="W35" s="217">
        <v>2900</v>
      </c>
      <c r="X35" s="219">
        <v>6110</v>
      </c>
      <c r="Y35" s="219">
        <v>1679</v>
      </c>
      <c r="Z35" s="217">
        <v>4431</v>
      </c>
      <c r="AA35" s="12"/>
    </row>
    <row r="36" spans="1:27">
      <c r="A36" s="55">
        <v>10</v>
      </c>
      <c r="B36" s="56">
        <v>4</v>
      </c>
      <c r="C36" s="56">
        <v>4</v>
      </c>
      <c r="D36" s="24">
        <v>162022</v>
      </c>
      <c r="E36" s="44" t="s">
        <v>43</v>
      </c>
      <c r="F36" s="218">
        <v>11402</v>
      </c>
      <c r="G36" s="219">
        <v>1592</v>
      </c>
      <c r="H36" s="219">
        <v>1706</v>
      </c>
      <c r="I36" s="219">
        <v>2253</v>
      </c>
      <c r="J36" s="219">
        <v>2192</v>
      </c>
      <c r="K36" s="219">
        <v>2180</v>
      </c>
      <c r="L36" s="217">
        <v>1479</v>
      </c>
      <c r="M36" s="219">
        <v>3298</v>
      </c>
      <c r="N36" s="219">
        <v>5551</v>
      </c>
      <c r="O36" s="217">
        <v>5851</v>
      </c>
      <c r="P36" s="219">
        <v>5821</v>
      </c>
      <c r="Q36" s="217">
        <v>5581</v>
      </c>
      <c r="R36" s="219">
        <v>1154</v>
      </c>
      <c r="S36" s="217">
        <v>1099</v>
      </c>
      <c r="T36" s="219">
        <v>2935</v>
      </c>
      <c r="U36" s="217">
        <v>2916</v>
      </c>
      <c r="V36" s="219">
        <v>4089</v>
      </c>
      <c r="W36" s="217">
        <v>4015</v>
      </c>
      <c r="X36" s="219">
        <v>8104</v>
      </c>
      <c r="Y36" s="219">
        <v>2253</v>
      </c>
      <c r="Z36" s="217">
        <v>5851</v>
      </c>
      <c r="AA36" s="12"/>
    </row>
    <row r="37" spans="1:27">
      <c r="A37" s="55">
        <v>8</v>
      </c>
      <c r="B37" s="56">
        <v>2</v>
      </c>
      <c r="C37" s="56">
        <v>4</v>
      </c>
      <c r="D37" s="24">
        <v>162024</v>
      </c>
      <c r="E37" s="44" t="s">
        <v>44</v>
      </c>
      <c r="F37" s="218">
        <v>32181</v>
      </c>
      <c r="G37" s="219">
        <v>4580</v>
      </c>
      <c r="H37" s="219">
        <v>4767</v>
      </c>
      <c r="I37" s="219">
        <v>6002</v>
      </c>
      <c r="J37" s="219">
        <v>5993</v>
      </c>
      <c r="K37" s="219">
        <v>6142</v>
      </c>
      <c r="L37" s="217">
        <v>4697</v>
      </c>
      <c r="M37" s="219">
        <v>9347</v>
      </c>
      <c r="N37" s="219">
        <v>15349</v>
      </c>
      <c r="O37" s="217">
        <v>16832</v>
      </c>
      <c r="P37" s="219">
        <v>16588</v>
      </c>
      <c r="Q37" s="217">
        <v>15593</v>
      </c>
      <c r="R37" s="219">
        <v>3125</v>
      </c>
      <c r="S37" s="217">
        <v>2877</v>
      </c>
      <c r="T37" s="219">
        <v>8707</v>
      </c>
      <c r="U37" s="217">
        <v>8125</v>
      </c>
      <c r="V37" s="219">
        <v>11832</v>
      </c>
      <c r="W37" s="217">
        <v>11002</v>
      </c>
      <c r="X37" s="219">
        <v>22834</v>
      </c>
      <c r="Y37" s="219">
        <v>6002</v>
      </c>
      <c r="Z37" s="217">
        <v>16832</v>
      </c>
      <c r="AA37" s="12"/>
    </row>
    <row r="38" spans="1:27">
      <c r="A38" s="55">
        <v>3</v>
      </c>
      <c r="B38" s="56">
        <v>4</v>
      </c>
      <c r="C38" s="56">
        <v>2</v>
      </c>
      <c r="D38" s="24">
        <v>166000</v>
      </c>
      <c r="E38" s="44" t="s">
        <v>254</v>
      </c>
      <c r="F38" s="218">
        <v>17601</v>
      </c>
      <c r="G38" s="219">
        <v>2400</v>
      </c>
      <c r="H38" s="219">
        <v>2550</v>
      </c>
      <c r="I38" s="219">
        <v>3162</v>
      </c>
      <c r="J38" s="219">
        <v>3313</v>
      </c>
      <c r="K38" s="219">
        <v>3517</v>
      </c>
      <c r="L38" s="217">
        <v>2659</v>
      </c>
      <c r="M38" s="219">
        <v>4950</v>
      </c>
      <c r="N38" s="219">
        <v>8112</v>
      </c>
      <c r="O38" s="217">
        <v>9489</v>
      </c>
      <c r="P38" s="219">
        <v>9012</v>
      </c>
      <c r="Q38" s="217">
        <v>8589</v>
      </c>
      <c r="R38" s="219">
        <v>1641</v>
      </c>
      <c r="S38" s="217">
        <v>1521</v>
      </c>
      <c r="T38" s="219">
        <v>4843</v>
      </c>
      <c r="U38" s="217">
        <v>4646</v>
      </c>
      <c r="V38" s="219">
        <v>6484</v>
      </c>
      <c r="W38" s="217">
        <v>6167</v>
      </c>
      <c r="X38" s="219">
        <v>12651</v>
      </c>
      <c r="Y38" s="219">
        <v>3162</v>
      </c>
      <c r="Z38" s="217">
        <v>9489</v>
      </c>
      <c r="AA38" s="12"/>
    </row>
    <row r="39" spans="1:27">
      <c r="A39" s="55">
        <v>5</v>
      </c>
      <c r="B39" s="56">
        <v>3</v>
      </c>
      <c r="C39" s="56">
        <v>3</v>
      </c>
      <c r="D39" s="24">
        <v>166012</v>
      </c>
      <c r="E39" s="44" t="s">
        <v>45</v>
      </c>
      <c r="F39" s="218">
        <v>6452</v>
      </c>
      <c r="G39" s="219">
        <v>848</v>
      </c>
      <c r="H39" s="219">
        <v>923</v>
      </c>
      <c r="I39" s="219">
        <v>1163</v>
      </c>
      <c r="J39" s="219">
        <v>1218</v>
      </c>
      <c r="K39" s="219">
        <v>1318</v>
      </c>
      <c r="L39" s="217">
        <v>982</v>
      </c>
      <c r="M39" s="219">
        <v>1771</v>
      </c>
      <c r="N39" s="219">
        <v>2934</v>
      </c>
      <c r="O39" s="217">
        <v>3518</v>
      </c>
      <c r="P39" s="219">
        <v>3306</v>
      </c>
      <c r="Q39" s="217">
        <v>3146</v>
      </c>
      <c r="R39" s="219">
        <v>575</v>
      </c>
      <c r="S39" s="217">
        <v>588</v>
      </c>
      <c r="T39" s="219">
        <v>1802</v>
      </c>
      <c r="U39" s="217">
        <v>1716</v>
      </c>
      <c r="V39" s="219">
        <v>2377</v>
      </c>
      <c r="W39" s="217">
        <v>2304</v>
      </c>
      <c r="X39" s="219">
        <v>4681</v>
      </c>
      <c r="Y39" s="219">
        <v>1163</v>
      </c>
      <c r="Z39" s="217">
        <v>3518</v>
      </c>
      <c r="AA39" s="12"/>
    </row>
    <row r="40" spans="1:27">
      <c r="A40" s="55">
        <v>5</v>
      </c>
      <c r="B40" s="56">
        <v>3</v>
      </c>
      <c r="C40" s="56">
        <v>3</v>
      </c>
      <c r="D40" s="24">
        <v>166016</v>
      </c>
      <c r="E40" s="44" t="s">
        <v>255</v>
      </c>
      <c r="F40" s="218">
        <v>7984</v>
      </c>
      <c r="G40" s="219">
        <v>1106</v>
      </c>
      <c r="H40" s="219">
        <v>1160</v>
      </c>
      <c r="I40" s="219">
        <v>1448</v>
      </c>
      <c r="J40" s="219">
        <v>1449</v>
      </c>
      <c r="K40" s="219">
        <v>1553</v>
      </c>
      <c r="L40" s="217">
        <v>1268</v>
      </c>
      <c r="M40" s="219">
        <v>2266</v>
      </c>
      <c r="N40" s="219">
        <v>3714</v>
      </c>
      <c r="O40" s="217">
        <v>4270</v>
      </c>
      <c r="P40" s="219">
        <v>4203</v>
      </c>
      <c r="Q40" s="217">
        <v>3781</v>
      </c>
      <c r="R40" s="219">
        <v>754</v>
      </c>
      <c r="S40" s="217">
        <v>694</v>
      </c>
      <c r="T40" s="219">
        <v>2270</v>
      </c>
      <c r="U40" s="217">
        <v>2000</v>
      </c>
      <c r="V40" s="219">
        <v>3024</v>
      </c>
      <c r="W40" s="217">
        <v>2694</v>
      </c>
      <c r="X40" s="219">
        <v>5718</v>
      </c>
      <c r="Y40" s="219">
        <v>1448</v>
      </c>
      <c r="Z40" s="217">
        <v>4270</v>
      </c>
      <c r="AA40" s="12"/>
    </row>
    <row r="41" spans="1:27">
      <c r="A41" s="55">
        <v>8</v>
      </c>
      <c r="B41" s="56">
        <v>2</v>
      </c>
      <c r="C41" s="56">
        <v>4</v>
      </c>
      <c r="D41" s="24">
        <v>166032</v>
      </c>
      <c r="E41" s="44" t="s">
        <v>46</v>
      </c>
      <c r="F41" s="218">
        <v>15169</v>
      </c>
      <c r="G41" s="219">
        <v>2132</v>
      </c>
      <c r="H41" s="219">
        <v>2232</v>
      </c>
      <c r="I41" s="219">
        <v>2765</v>
      </c>
      <c r="J41" s="219">
        <v>2803</v>
      </c>
      <c r="K41" s="219">
        <v>2883</v>
      </c>
      <c r="L41" s="217">
        <v>2354</v>
      </c>
      <c r="M41" s="219">
        <v>4364</v>
      </c>
      <c r="N41" s="219">
        <v>7129</v>
      </c>
      <c r="O41" s="217">
        <v>8040</v>
      </c>
      <c r="P41" s="219">
        <v>7688</v>
      </c>
      <c r="Q41" s="217">
        <v>7481</v>
      </c>
      <c r="R41" s="219">
        <v>1379</v>
      </c>
      <c r="S41" s="217">
        <v>1386</v>
      </c>
      <c r="T41" s="219">
        <v>4048</v>
      </c>
      <c r="U41" s="217">
        <v>3992</v>
      </c>
      <c r="V41" s="219">
        <v>5427</v>
      </c>
      <c r="W41" s="217">
        <v>5378</v>
      </c>
      <c r="X41" s="219">
        <v>10805</v>
      </c>
      <c r="Y41" s="219">
        <v>2765</v>
      </c>
      <c r="Z41" s="217">
        <v>8040</v>
      </c>
      <c r="AA41" s="12"/>
    </row>
    <row r="42" spans="1:27">
      <c r="A42" s="55">
        <v>10</v>
      </c>
      <c r="B42" s="56">
        <v>4</v>
      </c>
      <c r="C42" s="56">
        <v>4</v>
      </c>
      <c r="D42" s="24">
        <v>166036</v>
      </c>
      <c r="E42" s="44" t="s">
        <v>47</v>
      </c>
      <c r="F42" s="218">
        <v>9540</v>
      </c>
      <c r="G42" s="219">
        <v>1251</v>
      </c>
      <c r="H42" s="219">
        <v>1373</v>
      </c>
      <c r="I42" s="219">
        <v>1733</v>
      </c>
      <c r="J42" s="219">
        <v>1773</v>
      </c>
      <c r="K42" s="219">
        <v>1921</v>
      </c>
      <c r="L42" s="217">
        <v>1489</v>
      </c>
      <c r="M42" s="219">
        <v>2624</v>
      </c>
      <c r="N42" s="219">
        <v>4357</v>
      </c>
      <c r="O42" s="217">
        <v>5183</v>
      </c>
      <c r="P42" s="219">
        <v>4837</v>
      </c>
      <c r="Q42" s="217">
        <v>4703</v>
      </c>
      <c r="R42" s="219">
        <v>902</v>
      </c>
      <c r="S42" s="217">
        <v>831</v>
      </c>
      <c r="T42" s="219">
        <v>2565</v>
      </c>
      <c r="U42" s="217">
        <v>2618</v>
      </c>
      <c r="V42" s="219">
        <v>3467</v>
      </c>
      <c r="W42" s="217">
        <v>3449</v>
      </c>
      <c r="X42" s="219">
        <v>6916</v>
      </c>
      <c r="Y42" s="219">
        <v>1733</v>
      </c>
      <c r="Z42" s="217">
        <v>5183</v>
      </c>
      <c r="AA42" s="12"/>
    </row>
    <row r="43" spans="1:27">
      <c r="A43" s="55">
        <v>3</v>
      </c>
      <c r="B43" s="56">
        <v>4</v>
      </c>
      <c r="C43" s="56">
        <v>2</v>
      </c>
      <c r="D43" s="24">
        <v>170000</v>
      </c>
      <c r="E43" s="44" t="s">
        <v>256</v>
      </c>
      <c r="F43" s="218">
        <v>22794</v>
      </c>
      <c r="G43" s="219">
        <v>3180</v>
      </c>
      <c r="H43" s="219">
        <v>3297</v>
      </c>
      <c r="I43" s="219">
        <v>4137</v>
      </c>
      <c r="J43" s="219">
        <v>4232</v>
      </c>
      <c r="K43" s="219">
        <v>4506</v>
      </c>
      <c r="L43" s="217">
        <v>3442</v>
      </c>
      <c r="M43" s="219">
        <v>6477</v>
      </c>
      <c r="N43" s="219">
        <v>10614</v>
      </c>
      <c r="O43" s="217">
        <v>12180</v>
      </c>
      <c r="P43" s="219">
        <v>11761</v>
      </c>
      <c r="Q43" s="217">
        <v>11033</v>
      </c>
      <c r="R43" s="219">
        <v>2152</v>
      </c>
      <c r="S43" s="217">
        <v>1985</v>
      </c>
      <c r="T43" s="219">
        <v>6249</v>
      </c>
      <c r="U43" s="217">
        <v>5931</v>
      </c>
      <c r="V43" s="219">
        <v>8401</v>
      </c>
      <c r="W43" s="217">
        <v>7916</v>
      </c>
      <c r="X43" s="219">
        <v>16317</v>
      </c>
      <c r="Y43" s="219">
        <v>4137</v>
      </c>
      <c r="Z43" s="217">
        <v>12180</v>
      </c>
      <c r="AA43" s="12"/>
    </row>
    <row r="44" spans="1:27">
      <c r="A44" s="55">
        <v>9</v>
      </c>
      <c r="B44" s="56">
        <v>3</v>
      </c>
      <c r="C44" s="56">
        <v>4</v>
      </c>
      <c r="D44" s="24">
        <v>170008</v>
      </c>
      <c r="E44" s="44" t="s">
        <v>48</v>
      </c>
      <c r="F44" s="218">
        <v>12119</v>
      </c>
      <c r="G44" s="219">
        <v>1759</v>
      </c>
      <c r="H44" s="219">
        <v>1774</v>
      </c>
      <c r="I44" s="219">
        <v>2255</v>
      </c>
      <c r="J44" s="219">
        <v>2227</v>
      </c>
      <c r="K44" s="219">
        <v>2270</v>
      </c>
      <c r="L44" s="217">
        <v>1834</v>
      </c>
      <c r="M44" s="219">
        <v>3533</v>
      </c>
      <c r="N44" s="219">
        <v>5788</v>
      </c>
      <c r="O44" s="217">
        <v>6331</v>
      </c>
      <c r="P44" s="219">
        <v>6282</v>
      </c>
      <c r="Q44" s="217">
        <v>5837</v>
      </c>
      <c r="R44" s="219">
        <v>1138</v>
      </c>
      <c r="S44" s="217">
        <v>1117</v>
      </c>
      <c r="T44" s="219">
        <v>3294</v>
      </c>
      <c r="U44" s="217">
        <v>3037</v>
      </c>
      <c r="V44" s="219">
        <v>4432</v>
      </c>
      <c r="W44" s="217">
        <v>4154</v>
      </c>
      <c r="X44" s="219">
        <v>8586</v>
      </c>
      <c r="Y44" s="219">
        <v>2255</v>
      </c>
      <c r="Z44" s="217">
        <v>6331</v>
      </c>
      <c r="AA44" s="12"/>
    </row>
    <row r="45" spans="1:27">
      <c r="A45" s="55">
        <v>4</v>
      </c>
      <c r="B45" s="56">
        <v>2</v>
      </c>
      <c r="C45" s="56">
        <v>3</v>
      </c>
      <c r="D45" s="24">
        <v>170020</v>
      </c>
      <c r="E45" s="44" t="s">
        <v>49</v>
      </c>
      <c r="F45" s="218">
        <v>7533</v>
      </c>
      <c r="G45" s="219">
        <v>1071</v>
      </c>
      <c r="H45" s="219">
        <v>1161</v>
      </c>
      <c r="I45" s="219">
        <v>1383</v>
      </c>
      <c r="J45" s="219">
        <v>1374</v>
      </c>
      <c r="K45" s="219">
        <v>1371</v>
      </c>
      <c r="L45" s="217">
        <v>1173</v>
      </c>
      <c r="M45" s="219">
        <v>2232</v>
      </c>
      <c r="N45" s="219">
        <v>3615</v>
      </c>
      <c r="O45" s="217">
        <v>3918</v>
      </c>
      <c r="P45" s="219">
        <v>3842</v>
      </c>
      <c r="Q45" s="217">
        <v>3691</v>
      </c>
      <c r="R45" s="219">
        <v>714</v>
      </c>
      <c r="S45" s="217">
        <v>669</v>
      </c>
      <c r="T45" s="219">
        <v>2022</v>
      </c>
      <c r="U45" s="217">
        <v>1896</v>
      </c>
      <c r="V45" s="219">
        <v>2736</v>
      </c>
      <c r="W45" s="217">
        <v>2565</v>
      </c>
      <c r="X45" s="219">
        <v>5301</v>
      </c>
      <c r="Y45" s="219">
        <v>1383</v>
      </c>
      <c r="Z45" s="217">
        <v>3918</v>
      </c>
      <c r="AA45" s="12"/>
    </row>
    <row r="46" spans="1:27">
      <c r="A46" s="55">
        <v>8</v>
      </c>
      <c r="B46" s="56">
        <v>2</v>
      </c>
      <c r="C46" s="56">
        <v>4</v>
      </c>
      <c r="D46" s="24">
        <v>170024</v>
      </c>
      <c r="E46" s="44" t="s">
        <v>50</v>
      </c>
      <c r="F46" s="218">
        <v>19590</v>
      </c>
      <c r="G46" s="219">
        <v>2798</v>
      </c>
      <c r="H46" s="219">
        <v>2947</v>
      </c>
      <c r="I46" s="219">
        <v>3623</v>
      </c>
      <c r="J46" s="219">
        <v>3677</v>
      </c>
      <c r="K46" s="219">
        <v>3662</v>
      </c>
      <c r="L46" s="217">
        <v>2883</v>
      </c>
      <c r="M46" s="219">
        <v>5745</v>
      </c>
      <c r="N46" s="219">
        <v>9368</v>
      </c>
      <c r="O46" s="217">
        <v>10222</v>
      </c>
      <c r="P46" s="219">
        <v>10154</v>
      </c>
      <c r="Q46" s="217">
        <v>9436</v>
      </c>
      <c r="R46" s="219">
        <v>1843</v>
      </c>
      <c r="S46" s="217">
        <v>1780</v>
      </c>
      <c r="T46" s="219">
        <v>5363</v>
      </c>
      <c r="U46" s="217">
        <v>4859</v>
      </c>
      <c r="V46" s="219">
        <v>7206</v>
      </c>
      <c r="W46" s="217">
        <v>6639</v>
      </c>
      <c r="X46" s="219">
        <v>13845</v>
      </c>
      <c r="Y46" s="219">
        <v>3623</v>
      </c>
      <c r="Z46" s="217">
        <v>10222</v>
      </c>
      <c r="AA46" s="12"/>
    </row>
    <row r="47" spans="1:27">
      <c r="A47" s="55">
        <v>6</v>
      </c>
      <c r="B47" s="56">
        <v>4</v>
      </c>
      <c r="C47" s="56">
        <v>3</v>
      </c>
      <c r="D47" s="24">
        <v>170032</v>
      </c>
      <c r="E47" s="44" t="s">
        <v>51</v>
      </c>
      <c r="F47" s="218">
        <v>5849</v>
      </c>
      <c r="G47" s="219">
        <v>797</v>
      </c>
      <c r="H47" s="219">
        <v>851</v>
      </c>
      <c r="I47" s="219">
        <v>1052</v>
      </c>
      <c r="J47" s="219">
        <v>1083</v>
      </c>
      <c r="K47" s="219">
        <v>1179</v>
      </c>
      <c r="L47" s="217">
        <v>887</v>
      </c>
      <c r="M47" s="219">
        <v>1648</v>
      </c>
      <c r="N47" s="219">
        <v>2700</v>
      </c>
      <c r="O47" s="217">
        <v>3149</v>
      </c>
      <c r="P47" s="219">
        <v>2998</v>
      </c>
      <c r="Q47" s="217">
        <v>2851</v>
      </c>
      <c r="R47" s="219">
        <v>505</v>
      </c>
      <c r="S47" s="217">
        <v>547</v>
      </c>
      <c r="T47" s="219">
        <v>1631</v>
      </c>
      <c r="U47" s="217">
        <v>1518</v>
      </c>
      <c r="V47" s="219">
        <v>2136</v>
      </c>
      <c r="W47" s="217">
        <v>2065</v>
      </c>
      <c r="X47" s="219">
        <v>4201</v>
      </c>
      <c r="Y47" s="219">
        <v>1052</v>
      </c>
      <c r="Z47" s="217">
        <v>3149</v>
      </c>
      <c r="AA47" s="12"/>
    </row>
    <row r="48" spans="1:27">
      <c r="A48" s="55">
        <v>5</v>
      </c>
      <c r="B48" s="56">
        <v>3</v>
      </c>
      <c r="C48" s="56">
        <v>3</v>
      </c>
      <c r="D48" s="24">
        <v>170044</v>
      </c>
      <c r="E48" s="44" t="s">
        <v>52</v>
      </c>
      <c r="F48" s="218">
        <v>6592</v>
      </c>
      <c r="G48" s="219">
        <v>990</v>
      </c>
      <c r="H48" s="219">
        <v>999</v>
      </c>
      <c r="I48" s="219">
        <v>1168</v>
      </c>
      <c r="J48" s="219">
        <v>1150</v>
      </c>
      <c r="K48" s="219">
        <v>1305</v>
      </c>
      <c r="L48" s="217">
        <v>980</v>
      </c>
      <c r="M48" s="219">
        <v>1989</v>
      </c>
      <c r="N48" s="219">
        <v>3157</v>
      </c>
      <c r="O48" s="217">
        <v>3435</v>
      </c>
      <c r="P48" s="219">
        <v>3402</v>
      </c>
      <c r="Q48" s="217">
        <v>3190</v>
      </c>
      <c r="R48" s="219">
        <v>621</v>
      </c>
      <c r="S48" s="217">
        <v>547</v>
      </c>
      <c r="T48" s="219">
        <v>1759</v>
      </c>
      <c r="U48" s="217">
        <v>1676</v>
      </c>
      <c r="V48" s="219">
        <v>2380</v>
      </c>
      <c r="W48" s="217">
        <v>2223</v>
      </c>
      <c r="X48" s="219">
        <v>4603</v>
      </c>
      <c r="Y48" s="219">
        <v>1168</v>
      </c>
      <c r="Z48" s="217">
        <v>3435</v>
      </c>
      <c r="AA48" s="12"/>
    </row>
    <row r="49" spans="1:27">
      <c r="A49" s="55">
        <v>8</v>
      </c>
      <c r="B49" s="56">
        <v>2</v>
      </c>
      <c r="C49" s="56">
        <v>4</v>
      </c>
      <c r="D49" s="24">
        <v>170048</v>
      </c>
      <c r="E49" s="44" t="s">
        <v>53</v>
      </c>
      <c r="F49" s="218">
        <v>11725</v>
      </c>
      <c r="G49" s="219">
        <v>1553</v>
      </c>
      <c r="H49" s="219">
        <v>1668</v>
      </c>
      <c r="I49" s="219">
        <v>2211</v>
      </c>
      <c r="J49" s="219">
        <v>2242</v>
      </c>
      <c r="K49" s="219">
        <v>2301</v>
      </c>
      <c r="L49" s="217">
        <v>1750</v>
      </c>
      <c r="M49" s="219">
        <v>3221</v>
      </c>
      <c r="N49" s="219">
        <v>5432</v>
      </c>
      <c r="O49" s="217">
        <v>6293</v>
      </c>
      <c r="P49" s="219">
        <v>6046</v>
      </c>
      <c r="Q49" s="217">
        <v>5679</v>
      </c>
      <c r="R49" s="219">
        <v>1116</v>
      </c>
      <c r="S49" s="217">
        <v>1095</v>
      </c>
      <c r="T49" s="219">
        <v>3272</v>
      </c>
      <c r="U49" s="217">
        <v>3021</v>
      </c>
      <c r="V49" s="219">
        <v>4388</v>
      </c>
      <c r="W49" s="217">
        <v>4116</v>
      </c>
      <c r="X49" s="219">
        <v>8504</v>
      </c>
      <c r="Y49" s="219">
        <v>2211</v>
      </c>
      <c r="Z49" s="217">
        <v>6293</v>
      </c>
      <c r="AA49" s="12"/>
    </row>
    <row r="50" spans="1:27">
      <c r="A50" s="55">
        <v>2</v>
      </c>
      <c r="B50" s="56">
        <v>2</v>
      </c>
      <c r="C50" s="56">
        <v>1</v>
      </c>
      <c r="D50" s="24">
        <v>314000</v>
      </c>
      <c r="E50" s="44" t="s">
        <v>54</v>
      </c>
      <c r="F50" s="218">
        <v>68645</v>
      </c>
      <c r="G50" s="219">
        <v>9622</v>
      </c>
      <c r="H50" s="219">
        <v>9758</v>
      </c>
      <c r="I50" s="219">
        <v>12737</v>
      </c>
      <c r="J50" s="219">
        <v>12506</v>
      </c>
      <c r="K50" s="219">
        <v>12447</v>
      </c>
      <c r="L50" s="217">
        <v>11575</v>
      </c>
      <c r="M50" s="219">
        <v>19380</v>
      </c>
      <c r="N50" s="219">
        <v>32117</v>
      </c>
      <c r="O50" s="217">
        <v>36528</v>
      </c>
      <c r="P50" s="219">
        <v>35103</v>
      </c>
      <c r="Q50" s="217">
        <v>33542</v>
      </c>
      <c r="R50" s="219">
        <v>6578</v>
      </c>
      <c r="S50" s="217">
        <v>6159</v>
      </c>
      <c r="T50" s="219">
        <v>18494</v>
      </c>
      <c r="U50" s="217">
        <v>18034</v>
      </c>
      <c r="V50" s="219">
        <v>25072</v>
      </c>
      <c r="W50" s="217">
        <v>24193</v>
      </c>
      <c r="X50" s="219">
        <v>49265</v>
      </c>
      <c r="Y50" s="219">
        <v>12737</v>
      </c>
      <c r="Z50" s="217">
        <v>36528</v>
      </c>
      <c r="AA50" s="12"/>
    </row>
    <row r="51" spans="1:27">
      <c r="A51" s="55">
        <v>2</v>
      </c>
      <c r="B51" s="56">
        <v>2</v>
      </c>
      <c r="C51" s="56">
        <v>1</v>
      </c>
      <c r="D51" s="24">
        <v>315000</v>
      </c>
      <c r="E51" s="44" t="s">
        <v>55</v>
      </c>
      <c r="F51" s="218">
        <v>205571</v>
      </c>
      <c r="G51" s="219">
        <v>32065</v>
      </c>
      <c r="H51" s="219">
        <v>31352</v>
      </c>
      <c r="I51" s="219">
        <v>38063</v>
      </c>
      <c r="J51" s="219">
        <v>37621</v>
      </c>
      <c r="K51" s="219">
        <v>35611</v>
      </c>
      <c r="L51" s="217">
        <v>30859</v>
      </c>
      <c r="M51" s="219">
        <v>63417</v>
      </c>
      <c r="N51" s="219">
        <v>101480</v>
      </c>
      <c r="O51" s="217">
        <v>104091</v>
      </c>
      <c r="P51" s="219">
        <v>105194</v>
      </c>
      <c r="Q51" s="217">
        <v>100377</v>
      </c>
      <c r="R51" s="219">
        <v>19546</v>
      </c>
      <c r="S51" s="217">
        <v>18517</v>
      </c>
      <c r="T51" s="219">
        <v>53113</v>
      </c>
      <c r="U51" s="217">
        <v>50978</v>
      </c>
      <c r="V51" s="219">
        <v>72659</v>
      </c>
      <c r="W51" s="217">
        <v>69495</v>
      </c>
      <c r="X51" s="219">
        <v>142154</v>
      </c>
      <c r="Y51" s="219">
        <v>38063</v>
      </c>
      <c r="Z51" s="217">
        <v>104091</v>
      </c>
      <c r="AA51" s="12"/>
    </row>
    <row r="52" spans="1:27">
      <c r="A52" s="55">
        <v>2</v>
      </c>
      <c r="B52" s="56">
        <v>2</v>
      </c>
      <c r="C52" s="56">
        <v>1</v>
      </c>
      <c r="D52" s="24">
        <v>316000</v>
      </c>
      <c r="E52" s="44" t="s">
        <v>56</v>
      </c>
      <c r="F52" s="218">
        <v>33284</v>
      </c>
      <c r="G52" s="219">
        <v>4876</v>
      </c>
      <c r="H52" s="219">
        <v>4845</v>
      </c>
      <c r="I52" s="219">
        <v>6247</v>
      </c>
      <c r="J52" s="219">
        <v>6170</v>
      </c>
      <c r="K52" s="219">
        <v>6416</v>
      </c>
      <c r="L52" s="217">
        <v>4730</v>
      </c>
      <c r="M52" s="219">
        <v>9721</v>
      </c>
      <c r="N52" s="219">
        <v>15968</v>
      </c>
      <c r="O52" s="217">
        <v>17316</v>
      </c>
      <c r="P52" s="219">
        <v>17265</v>
      </c>
      <c r="Q52" s="217">
        <v>16019</v>
      </c>
      <c r="R52" s="219">
        <v>3232</v>
      </c>
      <c r="S52" s="217">
        <v>3015</v>
      </c>
      <c r="T52" s="219">
        <v>9063</v>
      </c>
      <c r="U52" s="217">
        <v>8253</v>
      </c>
      <c r="V52" s="219">
        <v>12295</v>
      </c>
      <c r="W52" s="217">
        <v>11268</v>
      </c>
      <c r="X52" s="219">
        <v>23563</v>
      </c>
      <c r="Y52" s="219">
        <v>6247</v>
      </c>
      <c r="Z52" s="217">
        <v>17316</v>
      </c>
      <c r="AA52" s="12"/>
    </row>
    <row r="53" spans="1:27">
      <c r="A53" s="55">
        <v>3</v>
      </c>
      <c r="B53" s="56">
        <v>4</v>
      </c>
      <c r="C53" s="56">
        <v>2</v>
      </c>
      <c r="D53" s="24">
        <v>334000</v>
      </c>
      <c r="E53" s="44" t="s">
        <v>257</v>
      </c>
      <c r="F53" s="218">
        <v>12866</v>
      </c>
      <c r="G53" s="219">
        <v>1838</v>
      </c>
      <c r="H53" s="219">
        <v>1863</v>
      </c>
      <c r="I53" s="219">
        <v>2353</v>
      </c>
      <c r="J53" s="219">
        <v>2283</v>
      </c>
      <c r="K53" s="219">
        <v>2614</v>
      </c>
      <c r="L53" s="217">
        <v>1915</v>
      </c>
      <c r="M53" s="219">
        <v>3701</v>
      </c>
      <c r="N53" s="219">
        <v>6054</v>
      </c>
      <c r="O53" s="217">
        <v>6812</v>
      </c>
      <c r="P53" s="219">
        <v>6663</v>
      </c>
      <c r="Q53" s="217">
        <v>6203</v>
      </c>
      <c r="R53" s="219">
        <v>1214</v>
      </c>
      <c r="S53" s="217">
        <v>1139</v>
      </c>
      <c r="T53" s="219">
        <v>3581</v>
      </c>
      <c r="U53" s="217">
        <v>3231</v>
      </c>
      <c r="V53" s="219">
        <v>4795</v>
      </c>
      <c r="W53" s="217">
        <v>4370</v>
      </c>
      <c r="X53" s="219">
        <v>9165</v>
      </c>
      <c r="Y53" s="219">
        <v>2353</v>
      </c>
      <c r="Z53" s="217">
        <v>6812</v>
      </c>
      <c r="AA53" s="12"/>
    </row>
    <row r="54" spans="1:27">
      <c r="A54" s="55">
        <v>2</v>
      </c>
      <c r="B54" s="56">
        <v>2</v>
      </c>
      <c r="C54" s="56">
        <v>1</v>
      </c>
      <c r="D54" s="24">
        <v>334002</v>
      </c>
      <c r="E54" s="44" t="s">
        <v>249</v>
      </c>
      <c r="F54" s="218">
        <v>46051</v>
      </c>
      <c r="G54" s="219">
        <v>6337</v>
      </c>
      <c r="H54" s="219">
        <v>5884</v>
      </c>
      <c r="I54" s="219">
        <v>7375</v>
      </c>
      <c r="J54" s="219">
        <v>7199</v>
      </c>
      <c r="K54" s="219">
        <v>7525</v>
      </c>
      <c r="L54" s="217">
        <v>11731</v>
      </c>
      <c r="M54" s="219">
        <v>12221</v>
      </c>
      <c r="N54" s="219">
        <v>19596</v>
      </c>
      <c r="O54" s="217">
        <v>26455</v>
      </c>
      <c r="P54" s="219">
        <v>24431</v>
      </c>
      <c r="Q54" s="217">
        <v>21620</v>
      </c>
      <c r="R54" s="219">
        <v>3763</v>
      </c>
      <c r="S54" s="217">
        <v>3612</v>
      </c>
      <c r="T54" s="219">
        <v>14433</v>
      </c>
      <c r="U54" s="217">
        <v>12022</v>
      </c>
      <c r="V54" s="219">
        <v>18196</v>
      </c>
      <c r="W54" s="217">
        <v>15634</v>
      </c>
      <c r="X54" s="219">
        <v>33830</v>
      </c>
      <c r="Y54" s="219">
        <v>7375</v>
      </c>
      <c r="Z54" s="217">
        <v>26455</v>
      </c>
      <c r="AA54" s="12"/>
    </row>
    <row r="55" spans="1:27">
      <c r="A55" s="55">
        <v>4</v>
      </c>
      <c r="B55" s="56">
        <v>2</v>
      </c>
      <c r="C55" s="56">
        <v>3</v>
      </c>
      <c r="D55" s="24">
        <v>334004</v>
      </c>
      <c r="E55" s="44" t="s">
        <v>57</v>
      </c>
      <c r="F55" s="218">
        <v>9542</v>
      </c>
      <c r="G55" s="219">
        <v>1335</v>
      </c>
      <c r="H55" s="219">
        <v>1396</v>
      </c>
      <c r="I55" s="219">
        <v>1672</v>
      </c>
      <c r="J55" s="219">
        <v>1788</v>
      </c>
      <c r="K55" s="219">
        <v>1803</v>
      </c>
      <c r="L55" s="217">
        <v>1548</v>
      </c>
      <c r="M55" s="219">
        <v>2731</v>
      </c>
      <c r="N55" s="219">
        <v>4403</v>
      </c>
      <c r="O55" s="217">
        <v>5139</v>
      </c>
      <c r="P55" s="219">
        <v>4975</v>
      </c>
      <c r="Q55" s="217">
        <v>4567</v>
      </c>
      <c r="R55" s="219">
        <v>892</v>
      </c>
      <c r="S55" s="217">
        <v>780</v>
      </c>
      <c r="T55" s="219">
        <v>2680</v>
      </c>
      <c r="U55" s="217">
        <v>2459</v>
      </c>
      <c r="V55" s="219">
        <v>3572</v>
      </c>
      <c r="W55" s="217">
        <v>3239</v>
      </c>
      <c r="X55" s="219">
        <v>6811</v>
      </c>
      <c r="Y55" s="219">
        <v>1672</v>
      </c>
      <c r="Z55" s="217">
        <v>5139</v>
      </c>
      <c r="AA55" s="12"/>
    </row>
    <row r="56" spans="1:27">
      <c r="A56" s="55">
        <v>7</v>
      </c>
      <c r="B56" s="56">
        <v>1</v>
      </c>
      <c r="C56" s="56">
        <v>4</v>
      </c>
      <c r="D56" s="24">
        <v>334012</v>
      </c>
      <c r="E56" s="44" t="s">
        <v>58</v>
      </c>
      <c r="F56" s="218">
        <v>11347</v>
      </c>
      <c r="G56" s="219">
        <v>1674</v>
      </c>
      <c r="H56" s="219">
        <v>1725</v>
      </c>
      <c r="I56" s="219">
        <v>2029</v>
      </c>
      <c r="J56" s="219">
        <v>2100</v>
      </c>
      <c r="K56" s="219">
        <v>2110</v>
      </c>
      <c r="L56" s="217">
        <v>1709</v>
      </c>
      <c r="M56" s="219">
        <v>3399</v>
      </c>
      <c r="N56" s="219">
        <v>5428</v>
      </c>
      <c r="O56" s="217">
        <v>5919</v>
      </c>
      <c r="P56" s="219">
        <v>5729</v>
      </c>
      <c r="Q56" s="217">
        <v>5618</v>
      </c>
      <c r="R56" s="219">
        <v>1051</v>
      </c>
      <c r="S56" s="217">
        <v>978</v>
      </c>
      <c r="T56" s="219">
        <v>2949</v>
      </c>
      <c r="U56" s="217">
        <v>2970</v>
      </c>
      <c r="V56" s="219">
        <v>4000</v>
      </c>
      <c r="W56" s="217">
        <v>3948</v>
      </c>
      <c r="X56" s="219">
        <v>7948</v>
      </c>
      <c r="Y56" s="219">
        <v>2029</v>
      </c>
      <c r="Z56" s="217">
        <v>5919</v>
      </c>
      <c r="AA56" s="12"/>
    </row>
    <row r="57" spans="1:27">
      <c r="A57" s="55">
        <v>5</v>
      </c>
      <c r="B57" s="56">
        <v>3</v>
      </c>
      <c r="C57" s="56">
        <v>3</v>
      </c>
      <c r="D57" s="24">
        <v>334016</v>
      </c>
      <c r="E57" s="44" t="s">
        <v>59</v>
      </c>
      <c r="F57" s="218">
        <v>8727</v>
      </c>
      <c r="G57" s="219">
        <v>1237</v>
      </c>
      <c r="H57" s="219">
        <v>1280</v>
      </c>
      <c r="I57" s="219">
        <v>1657</v>
      </c>
      <c r="J57" s="219">
        <v>1578</v>
      </c>
      <c r="K57" s="219">
        <v>1643</v>
      </c>
      <c r="L57" s="217">
        <v>1332</v>
      </c>
      <c r="M57" s="219">
        <v>2517</v>
      </c>
      <c r="N57" s="219">
        <v>4174</v>
      </c>
      <c r="O57" s="217">
        <v>4553</v>
      </c>
      <c r="P57" s="219">
        <v>4530</v>
      </c>
      <c r="Q57" s="217">
        <v>4197</v>
      </c>
      <c r="R57" s="219">
        <v>873</v>
      </c>
      <c r="S57" s="217">
        <v>784</v>
      </c>
      <c r="T57" s="219">
        <v>2381</v>
      </c>
      <c r="U57" s="217">
        <v>2172</v>
      </c>
      <c r="V57" s="219">
        <v>3254</v>
      </c>
      <c r="W57" s="217">
        <v>2956</v>
      </c>
      <c r="X57" s="219">
        <v>6210</v>
      </c>
      <c r="Y57" s="219">
        <v>1657</v>
      </c>
      <c r="Z57" s="217">
        <v>4553</v>
      </c>
      <c r="AA57" s="12"/>
    </row>
    <row r="58" spans="1:27">
      <c r="A58" s="55">
        <v>7</v>
      </c>
      <c r="B58" s="56">
        <v>1</v>
      </c>
      <c r="C58" s="56">
        <v>4</v>
      </c>
      <c r="D58" s="24">
        <v>334032</v>
      </c>
      <c r="E58" s="44" t="s">
        <v>60</v>
      </c>
      <c r="F58" s="218">
        <v>11566</v>
      </c>
      <c r="G58" s="219">
        <v>1632</v>
      </c>
      <c r="H58" s="219">
        <v>1679</v>
      </c>
      <c r="I58" s="219">
        <v>2074</v>
      </c>
      <c r="J58" s="219">
        <v>2093</v>
      </c>
      <c r="K58" s="219">
        <v>2255</v>
      </c>
      <c r="L58" s="217">
        <v>1833</v>
      </c>
      <c r="M58" s="219">
        <v>3311</v>
      </c>
      <c r="N58" s="219">
        <v>5385</v>
      </c>
      <c r="O58" s="217">
        <v>6181</v>
      </c>
      <c r="P58" s="219">
        <v>6086</v>
      </c>
      <c r="Q58" s="217">
        <v>5480</v>
      </c>
      <c r="R58" s="219">
        <v>1124</v>
      </c>
      <c r="S58" s="217">
        <v>950</v>
      </c>
      <c r="T58" s="219">
        <v>3236</v>
      </c>
      <c r="U58" s="217">
        <v>2945</v>
      </c>
      <c r="V58" s="219">
        <v>4360</v>
      </c>
      <c r="W58" s="217">
        <v>3895</v>
      </c>
      <c r="X58" s="219">
        <v>8255</v>
      </c>
      <c r="Y58" s="219">
        <v>2074</v>
      </c>
      <c r="Z58" s="217">
        <v>6181</v>
      </c>
      <c r="AA58" s="12"/>
    </row>
    <row r="59" spans="1:27">
      <c r="A59" s="55">
        <v>5</v>
      </c>
      <c r="B59" s="56">
        <v>3</v>
      </c>
      <c r="C59" s="56">
        <v>3</v>
      </c>
      <c r="D59" s="24">
        <v>334036</v>
      </c>
      <c r="E59" s="44" t="s">
        <v>61</v>
      </c>
      <c r="F59" s="218">
        <v>7575</v>
      </c>
      <c r="G59" s="219">
        <v>1019</v>
      </c>
      <c r="H59" s="219">
        <v>1132</v>
      </c>
      <c r="I59" s="219">
        <v>1414</v>
      </c>
      <c r="J59" s="219">
        <v>1403</v>
      </c>
      <c r="K59" s="219">
        <v>1445</v>
      </c>
      <c r="L59" s="217">
        <v>1162</v>
      </c>
      <c r="M59" s="219">
        <v>2151</v>
      </c>
      <c r="N59" s="219">
        <v>3565</v>
      </c>
      <c r="O59" s="217">
        <v>4010</v>
      </c>
      <c r="P59" s="219">
        <v>3895</v>
      </c>
      <c r="Q59" s="217">
        <v>3680</v>
      </c>
      <c r="R59" s="219">
        <v>733</v>
      </c>
      <c r="S59" s="217">
        <v>681</v>
      </c>
      <c r="T59" s="219">
        <v>2072</v>
      </c>
      <c r="U59" s="217">
        <v>1938</v>
      </c>
      <c r="V59" s="219">
        <v>2805</v>
      </c>
      <c r="W59" s="217">
        <v>2619</v>
      </c>
      <c r="X59" s="219">
        <v>5424</v>
      </c>
      <c r="Y59" s="219">
        <v>1414</v>
      </c>
      <c r="Z59" s="217">
        <v>4010</v>
      </c>
      <c r="AA59" s="12"/>
    </row>
    <row r="60" spans="1:27">
      <c r="A60" s="55">
        <v>3</v>
      </c>
      <c r="B60" s="56">
        <v>4</v>
      </c>
      <c r="C60" s="56">
        <v>2</v>
      </c>
      <c r="D60" s="24">
        <v>358000</v>
      </c>
      <c r="E60" s="44" t="s">
        <v>258</v>
      </c>
      <c r="F60" s="218">
        <v>33956</v>
      </c>
      <c r="G60" s="219">
        <v>4983</v>
      </c>
      <c r="H60" s="219">
        <v>5116</v>
      </c>
      <c r="I60" s="219">
        <v>6118</v>
      </c>
      <c r="J60" s="219">
        <v>6156</v>
      </c>
      <c r="K60" s="219">
        <v>6288</v>
      </c>
      <c r="L60" s="217">
        <v>5295</v>
      </c>
      <c r="M60" s="219">
        <v>10099</v>
      </c>
      <c r="N60" s="219">
        <v>16217</v>
      </c>
      <c r="O60" s="217">
        <v>17739</v>
      </c>
      <c r="P60" s="219">
        <v>17719</v>
      </c>
      <c r="Q60" s="217">
        <v>16237</v>
      </c>
      <c r="R60" s="219">
        <v>3130</v>
      </c>
      <c r="S60" s="217">
        <v>2988</v>
      </c>
      <c r="T60" s="219">
        <v>9428</v>
      </c>
      <c r="U60" s="217">
        <v>8311</v>
      </c>
      <c r="V60" s="219">
        <v>12558</v>
      </c>
      <c r="W60" s="217">
        <v>11299</v>
      </c>
      <c r="X60" s="219">
        <v>23857</v>
      </c>
      <c r="Y60" s="219">
        <v>6118</v>
      </c>
      <c r="Z60" s="217">
        <v>17739</v>
      </c>
      <c r="AA60" s="12"/>
    </row>
    <row r="61" spans="1:27" ht="12.75" customHeight="1">
      <c r="A61" s="55">
        <v>7</v>
      </c>
      <c r="B61" s="56">
        <v>1</v>
      </c>
      <c r="C61" s="56">
        <v>4</v>
      </c>
      <c r="D61" s="24">
        <v>358008</v>
      </c>
      <c r="E61" s="44" t="s">
        <v>62</v>
      </c>
      <c r="F61" s="218">
        <v>19097</v>
      </c>
      <c r="G61" s="219">
        <v>2812</v>
      </c>
      <c r="H61" s="219">
        <v>2728</v>
      </c>
      <c r="I61" s="219">
        <v>3308</v>
      </c>
      <c r="J61" s="219">
        <v>3633</v>
      </c>
      <c r="K61" s="219">
        <v>3700</v>
      </c>
      <c r="L61" s="217">
        <v>2916</v>
      </c>
      <c r="M61" s="219">
        <v>5540</v>
      </c>
      <c r="N61" s="219">
        <v>8848</v>
      </c>
      <c r="O61" s="217">
        <v>10249</v>
      </c>
      <c r="P61" s="219">
        <v>9922</v>
      </c>
      <c r="Q61" s="217">
        <v>9175</v>
      </c>
      <c r="R61" s="219">
        <v>1703</v>
      </c>
      <c r="S61" s="217">
        <v>1605</v>
      </c>
      <c r="T61" s="219">
        <v>5293</v>
      </c>
      <c r="U61" s="217">
        <v>4956</v>
      </c>
      <c r="V61" s="219">
        <v>6996</v>
      </c>
      <c r="W61" s="217">
        <v>6561</v>
      </c>
      <c r="X61" s="219">
        <v>13557</v>
      </c>
      <c r="Y61" s="219">
        <v>3308</v>
      </c>
      <c r="Z61" s="217">
        <v>10249</v>
      </c>
      <c r="AA61" s="12"/>
    </row>
    <row r="62" spans="1:27">
      <c r="A62" s="55">
        <v>5</v>
      </c>
      <c r="B62" s="56">
        <v>3</v>
      </c>
      <c r="C62" s="27">
        <v>3</v>
      </c>
      <c r="D62" s="24">
        <v>362004</v>
      </c>
      <c r="E62" s="44" t="s">
        <v>238</v>
      </c>
      <c r="F62" s="218">
        <v>4609</v>
      </c>
      <c r="G62" s="219">
        <v>693</v>
      </c>
      <c r="H62" s="219">
        <v>705</v>
      </c>
      <c r="I62" s="219">
        <v>868</v>
      </c>
      <c r="J62" s="219">
        <v>827</v>
      </c>
      <c r="K62" s="219">
        <v>838</v>
      </c>
      <c r="L62" s="217">
        <v>678</v>
      </c>
      <c r="M62" s="219">
        <v>1398</v>
      </c>
      <c r="N62" s="219">
        <v>2266</v>
      </c>
      <c r="O62" s="217">
        <v>2343</v>
      </c>
      <c r="P62" s="219">
        <v>2396</v>
      </c>
      <c r="Q62" s="217">
        <v>2213</v>
      </c>
      <c r="R62" s="219">
        <v>467</v>
      </c>
      <c r="S62" s="217">
        <v>401</v>
      </c>
      <c r="T62" s="219">
        <v>1212</v>
      </c>
      <c r="U62" s="217">
        <v>1131</v>
      </c>
      <c r="V62" s="219">
        <v>1679</v>
      </c>
      <c r="W62" s="217">
        <v>1532</v>
      </c>
      <c r="X62" s="219">
        <v>3211</v>
      </c>
      <c r="Y62" s="219">
        <v>868</v>
      </c>
      <c r="Z62" s="217">
        <v>2343</v>
      </c>
      <c r="AA62" s="12"/>
    </row>
    <row r="63" spans="1:27">
      <c r="A63" s="55">
        <v>7</v>
      </c>
      <c r="B63" s="56">
        <v>1</v>
      </c>
      <c r="C63" s="56">
        <v>4</v>
      </c>
      <c r="D63" s="24">
        <v>362008</v>
      </c>
      <c r="E63" s="44" t="s">
        <v>63</v>
      </c>
      <c r="F63" s="218">
        <v>13697</v>
      </c>
      <c r="G63" s="219">
        <v>2092</v>
      </c>
      <c r="H63" s="219">
        <v>2070</v>
      </c>
      <c r="I63" s="219">
        <v>2494</v>
      </c>
      <c r="J63" s="219">
        <v>2577</v>
      </c>
      <c r="K63" s="219">
        <v>2460</v>
      </c>
      <c r="L63" s="217">
        <v>2004</v>
      </c>
      <c r="M63" s="219">
        <v>4162</v>
      </c>
      <c r="N63" s="219">
        <v>6656</v>
      </c>
      <c r="O63" s="217">
        <v>7041</v>
      </c>
      <c r="P63" s="219">
        <v>7014</v>
      </c>
      <c r="Q63" s="217">
        <v>6683</v>
      </c>
      <c r="R63" s="219">
        <v>1253</v>
      </c>
      <c r="S63" s="217">
        <v>1241</v>
      </c>
      <c r="T63" s="219">
        <v>3604</v>
      </c>
      <c r="U63" s="217">
        <v>3437</v>
      </c>
      <c r="V63" s="219">
        <v>4857</v>
      </c>
      <c r="W63" s="217">
        <v>4678</v>
      </c>
      <c r="X63" s="219">
        <v>9535</v>
      </c>
      <c r="Y63" s="219">
        <v>2494</v>
      </c>
      <c r="Z63" s="217">
        <v>7041</v>
      </c>
      <c r="AA63" s="12"/>
    </row>
    <row r="64" spans="1:27">
      <c r="A64" s="55">
        <v>5</v>
      </c>
      <c r="B64" s="56">
        <v>3</v>
      </c>
      <c r="C64" s="56">
        <v>3</v>
      </c>
      <c r="D64" s="24">
        <v>362012</v>
      </c>
      <c r="E64" s="44" t="s">
        <v>64</v>
      </c>
      <c r="F64" s="218">
        <v>8642</v>
      </c>
      <c r="G64" s="219">
        <v>1194</v>
      </c>
      <c r="H64" s="219">
        <v>1272</v>
      </c>
      <c r="I64" s="219">
        <v>1672</v>
      </c>
      <c r="J64" s="219">
        <v>1627</v>
      </c>
      <c r="K64" s="219">
        <v>1582</v>
      </c>
      <c r="L64" s="217">
        <v>1295</v>
      </c>
      <c r="M64" s="219">
        <v>2466</v>
      </c>
      <c r="N64" s="219">
        <v>4138</v>
      </c>
      <c r="O64" s="217">
        <v>4504</v>
      </c>
      <c r="P64" s="219">
        <v>4453</v>
      </c>
      <c r="Q64" s="217">
        <v>4189</v>
      </c>
      <c r="R64" s="219">
        <v>881</v>
      </c>
      <c r="S64" s="217">
        <v>791</v>
      </c>
      <c r="T64" s="219">
        <v>2286</v>
      </c>
      <c r="U64" s="217">
        <v>2218</v>
      </c>
      <c r="V64" s="219">
        <v>3167</v>
      </c>
      <c r="W64" s="217">
        <v>3009</v>
      </c>
      <c r="X64" s="219">
        <v>6176</v>
      </c>
      <c r="Y64" s="219">
        <v>1672</v>
      </c>
      <c r="Z64" s="217">
        <v>4504</v>
      </c>
      <c r="AA64" s="12"/>
    </row>
    <row r="65" spans="1:27">
      <c r="A65" s="55">
        <v>5</v>
      </c>
      <c r="B65" s="56">
        <v>3</v>
      </c>
      <c r="C65" s="27">
        <v>3</v>
      </c>
      <c r="D65" s="24">
        <v>362016</v>
      </c>
      <c r="E65" s="44" t="s">
        <v>239</v>
      </c>
      <c r="F65" s="218">
        <v>4438</v>
      </c>
      <c r="G65" s="219">
        <v>676</v>
      </c>
      <c r="H65" s="219">
        <v>658</v>
      </c>
      <c r="I65" s="219">
        <v>808</v>
      </c>
      <c r="J65" s="219">
        <v>785</v>
      </c>
      <c r="K65" s="219">
        <v>836</v>
      </c>
      <c r="L65" s="217">
        <v>675</v>
      </c>
      <c r="M65" s="219">
        <v>1334</v>
      </c>
      <c r="N65" s="219">
        <v>2142</v>
      </c>
      <c r="O65" s="217">
        <v>2296</v>
      </c>
      <c r="P65" s="219">
        <v>2253</v>
      </c>
      <c r="Q65" s="217">
        <v>2185</v>
      </c>
      <c r="R65" s="219">
        <v>420</v>
      </c>
      <c r="S65" s="217">
        <v>388</v>
      </c>
      <c r="T65" s="219">
        <v>1149</v>
      </c>
      <c r="U65" s="217">
        <v>1147</v>
      </c>
      <c r="V65" s="219">
        <v>1569</v>
      </c>
      <c r="W65" s="217">
        <v>1535</v>
      </c>
      <c r="X65" s="219">
        <v>3104</v>
      </c>
      <c r="Y65" s="219">
        <v>808</v>
      </c>
      <c r="Z65" s="217">
        <v>2296</v>
      </c>
      <c r="AA65" s="12"/>
    </row>
    <row r="66" spans="1:27">
      <c r="A66" s="55">
        <v>5</v>
      </c>
      <c r="B66" s="56">
        <v>3</v>
      </c>
      <c r="C66" s="56">
        <v>3</v>
      </c>
      <c r="D66" s="24">
        <v>362020</v>
      </c>
      <c r="E66" s="44" t="s">
        <v>65</v>
      </c>
      <c r="F66" s="218">
        <v>9539</v>
      </c>
      <c r="G66" s="219">
        <v>1277</v>
      </c>
      <c r="H66" s="219">
        <v>1412</v>
      </c>
      <c r="I66" s="219">
        <v>1760</v>
      </c>
      <c r="J66" s="219">
        <v>1784</v>
      </c>
      <c r="K66" s="219">
        <v>1871</v>
      </c>
      <c r="L66" s="217">
        <v>1435</v>
      </c>
      <c r="M66" s="219">
        <v>2689</v>
      </c>
      <c r="N66" s="219">
        <v>4449</v>
      </c>
      <c r="O66" s="217">
        <v>5090</v>
      </c>
      <c r="P66" s="219">
        <v>4967</v>
      </c>
      <c r="Q66" s="217">
        <v>4572</v>
      </c>
      <c r="R66" s="219">
        <v>903</v>
      </c>
      <c r="S66" s="217">
        <v>857</v>
      </c>
      <c r="T66" s="219">
        <v>2659</v>
      </c>
      <c r="U66" s="217">
        <v>2431</v>
      </c>
      <c r="V66" s="219">
        <v>3562</v>
      </c>
      <c r="W66" s="217">
        <v>3288</v>
      </c>
      <c r="X66" s="219">
        <v>6850</v>
      </c>
      <c r="Y66" s="219">
        <v>1760</v>
      </c>
      <c r="Z66" s="217">
        <v>5090</v>
      </c>
      <c r="AA66" s="12"/>
    </row>
    <row r="67" spans="1:27">
      <c r="A67" s="55">
        <v>9</v>
      </c>
      <c r="B67" s="56">
        <v>3</v>
      </c>
      <c r="C67" s="56">
        <v>4</v>
      </c>
      <c r="D67" s="24">
        <v>362024</v>
      </c>
      <c r="E67" s="44" t="s">
        <v>66</v>
      </c>
      <c r="F67" s="218">
        <v>10276</v>
      </c>
      <c r="G67" s="219">
        <v>1550</v>
      </c>
      <c r="H67" s="219">
        <v>1517</v>
      </c>
      <c r="I67" s="219">
        <v>1929</v>
      </c>
      <c r="J67" s="219">
        <v>1964</v>
      </c>
      <c r="K67" s="219">
        <v>1867</v>
      </c>
      <c r="L67" s="217">
        <v>1449</v>
      </c>
      <c r="M67" s="219">
        <v>3067</v>
      </c>
      <c r="N67" s="219">
        <v>4996</v>
      </c>
      <c r="O67" s="217">
        <v>5280</v>
      </c>
      <c r="P67" s="219">
        <v>5342</v>
      </c>
      <c r="Q67" s="217">
        <v>4934</v>
      </c>
      <c r="R67" s="219">
        <v>1031</v>
      </c>
      <c r="S67" s="217">
        <v>898</v>
      </c>
      <c r="T67" s="219">
        <v>2731</v>
      </c>
      <c r="U67" s="217">
        <v>2549</v>
      </c>
      <c r="V67" s="219">
        <v>3762</v>
      </c>
      <c r="W67" s="217">
        <v>3447</v>
      </c>
      <c r="X67" s="219">
        <v>7209</v>
      </c>
      <c r="Y67" s="219">
        <v>1929</v>
      </c>
      <c r="Z67" s="217">
        <v>5280</v>
      </c>
      <c r="AA67" s="12"/>
    </row>
    <row r="68" spans="1:27">
      <c r="A68" s="55">
        <v>9</v>
      </c>
      <c r="B68" s="56">
        <v>3</v>
      </c>
      <c r="C68" s="56">
        <v>4</v>
      </c>
      <c r="D68" s="24">
        <v>362028</v>
      </c>
      <c r="E68" s="44" t="s">
        <v>67</v>
      </c>
      <c r="F68" s="218">
        <v>12179</v>
      </c>
      <c r="G68" s="219">
        <v>1764</v>
      </c>
      <c r="H68" s="219">
        <v>1797</v>
      </c>
      <c r="I68" s="219">
        <v>2382</v>
      </c>
      <c r="J68" s="219">
        <v>2269</v>
      </c>
      <c r="K68" s="219">
        <v>2152</v>
      </c>
      <c r="L68" s="217">
        <v>1815</v>
      </c>
      <c r="M68" s="219">
        <v>3561</v>
      </c>
      <c r="N68" s="219">
        <v>5943</v>
      </c>
      <c r="O68" s="217">
        <v>6236</v>
      </c>
      <c r="P68" s="219">
        <v>6203</v>
      </c>
      <c r="Q68" s="217">
        <v>5976</v>
      </c>
      <c r="R68" s="219">
        <v>1179</v>
      </c>
      <c r="S68" s="217">
        <v>1203</v>
      </c>
      <c r="T68" s="219">
        <v>3220</v>
      </c>
      <c r="U68" s="217">
        <v>3016</v>
      </c>
      <c r="V68" s="219">
        <v>4399</v>
      </c>
      <c r="W68" s="217">
        <v>4219</v>
      </c>
      <c r="X68" s="219">
        <v>8618</v>
      </c>
      <c r="Y68" s="219">
        <v>2382</v>
      </c>
      <c r="Z68" s="217">
        <v>6236</v>
      </c>
      <c r="AA68" s="12"/>
    </row>
    <row r="69" spans="1:27">
      <c r="A69" s="55">
        <v>8</v>
      </c>
      <c r="B69" s="56">
        <v>2</v>
      </c>
      <c r="C69" s="56">
        <v>4</v>
      </c>
      <c r="D69" s="24">
        <v>362032</v>
      </c>
      <c r="E69" s="44" t="s">
        <v>68</v>
      </c>
      <c r="F69" s="218">
        <v>13996</v>
      </c>
      <c r="G69" s="219">
        <v>2012</v>
      </c>
      <c r="H69" s="219">
        <v>2131</v>
      </c>
      <c r="I69" s="219">
        <v>2559</v>
      </c>
      <c r="J69" s="219">
        <v>2601</v>
      </c>
      <c r="K69" s="219">
        <v>2636</v>
      </c>
      <c r="L69" s="217">
        <v>2057</v>
      </c>
      <c r="M69" s="219">
        <v>4143</v>
      </c>
      <c r="N69" s="219">
        <v>6702</v>
      </c>
      <c r="O69" s="217">
        <v>7294</v>
      </c>
      <c r="P69" s="219">
        <v>7179</v>
      </c>
      <c r="Q69" s="217">
        <v>6817</v>
      </c>
      <c r="R69" s="219">
        <v>1298</v>
      </c>
      <c r="S69" s="217">
        <v>1261</v>
      </c>
      <c r="T69" s="219">
        <v>3741</v>
      </c>
      <c r="U69" s="217">
        <v>3553</v>
      </c>
      <c r="V69" s="219">
        <v>5039</v>
      </c>
      <c r="W69" s="217">
        <v>4814</v>
      </c>
      <c r="X69" s="219">
        <v>9853</v>
      </c>
      <c r="Y69" s="219">
        <v>2559</v>
      </c>
      <c r="Z69" s="217">
        <v>7294</v>
      </c>
      <c r="AA69" s="12"/>
    </row>
    <row r="70" spans="1:27">
      <c r="A70" s="55">
        <v>10</v>
      </c>
      <c r="B70" s="56">
        <v>4</v>
      </c>
      <c r="C70" s="56">
        <v>4</v>
      </c>
      <c r="D70" s="24">
        <v>362036</v>
      </c>
      <c r="E70" s="44" t="s">
        <v>69</v>
      </c>
      <c r="F70" s="218">
        <v>11066</v>
      </c>
      <c r="G70" s="219">
        <v>1564</v>
      </c>
      <c r="H70" s="219">
        <v>1686</v>
      </c>
      <c r="I70" s="219">
        <v>2063</v>
      </c>
      <c r="J70" s="219">
        <v>2069</v>
      </c>
      <c r="K70" s="219">
        <v>2133</v>
      </c>
      <c r="L70" s="217">
        <v>1551</v>
      </c>
      <c r="M70" s="219">
        <v>3250</v>
      </c>
      <c r="N70" s="219">
        <v>5313</v>
      </c>
      <c r="O70" s="217">
        <v>5753</v>
      </c>
      <c r="P70" s="219">
        <v>5746</v>
      </c>
      <c r="Q70" s="217">
        <v>5320</v>
      </c>
      <c r="R70" s="219">
        <v>1069</v>
      </c>
      <c r="S70" s="217">
        <v>994</v>
      </c>
      <c r="T70" s="219">
        <v>3006</v>
      </c>
      <c r="U70" s="217">
        <v>2747</v>
      </c>
      <c r="V70" s="219">
        <v>4075</v>
      </c>
      <c r="W70" s="217">
        <v>3741</v>
      </c>
      <c r="X70" s="219">
        <v>7816</v>
      </c>
      <c r="Y70" s="219">
        <v>2063</v>
      </c>
      <c r="Z70" s="217">
        <v>5753</v>
      </c>
      <c r="AA70" s="12"/>
    </row>
    <row r="71" spans="1:27">
      <c r="A71" s="55">
        <v>4</v>
      </c>
      <c r="B71" s="56">
        <v>2</v>
      </c>
      <c r="C71" s="56">
        <v>3</v>
      </c>
      <c r="D71" s="24">
        <v>362040</v>
      </c>
      <c r="E71" s="44" t="s">
        <v>70</v>
      </c>
      <c r="F71" s="218">
        <v>7750</v>
      </c>
      <c r="G71" s="219">
        <v>1181</v>
      </c>
      <c r="H71" s="219">
        <v>1192</v>
      </c>
      <c r="I71" s="219">
        <v>1437</v>
      </c>
      <c r="J71" s="219">
        <v>1345</v>
      </c>
      <c r="K71" s="219">
        <v>1356</v>
      </c>
      <c r="L71" s="217">
        <v>1239</v>
      </c>
      <c r="M71" s="219">
        <v>2373</v>
      </c>
      <c r="N71" s="219">
        <v>3810</v>
      </c>
      <c r="O71" s="217">
        <v>3940</v>
      </c>
      <c r="P71" s="219">
        <v>3968</v>
      </c>
      <c r="Q71" s="217">
        <v>3782</v>
      </c>
      <c r="R71" s="219">
        <v>732</v>
      </c>
      <c r="S71" s="217">
        <v>705</v>
      </c>
      <c r="T71" s="219">
        <v>2008</v>
      </c>
      <c r="U71" s="217">
        <v>1932</v>
      </c>
      <c r="V71" s="219">
        <v>2740</v>
      </c>
      <c r="W71" s="217">
        <v>2637</v>
      </c>
      <c r="X71" s="219">
        <v>5377</v>
      </c>
      <c r="Y71" s="219">
        <v>1437</v>
      </c>
      <c r="Z71" s="217">
        <v>3940</v>
      </c>
      <c r="AA71" s="12"/>
    </row>
    <row r="72" spans="1:27">
      <c r="A72" s="55">
        <v>3</v>
      </c>
      <c r="B72" s="56">
        <v>4</v>
      </c>
      <c r="C72" s="56">
        <v>2</v>
      </c>
      <c r="D72" s="24">
        <v>366000</v>
      </c>
      <c r="E72" s="44" t="s">
        <v>259</v>
      </c>
      <c r="F72" s="218">
        <v>38383</v>
      </c>
      <c r="G72" s="219">
        <v>5507</v>
      </c>
      <c r="H72" s="219">
        <v>5533</v>
      </c>
      <c r="I72" s="219">
        <v>6985</v>
      </c>
      <c r="J72" s="219">
        <v>7075</v>
      </c>
      <c r="K72" s="219">
        <v>7463</v>
      </c>
      <c r="L72" s="217">
        <v>5820</v>
      </c>
      <c r="M72" s="219">
        <v>11040</v>
      </c>
      <c r="N72" s="219">
        <v>18025</v>
      </c>
      <c r="O72" s="217">
        <v>20358</v>
      </c>
      <c r="P72" s="219">
        <v>19650</v>
      </c>
      <c r="Q72" s="217">
        <v>18733</v>
      </c>
      <c r="R72" s="219">
        <v>3592</v>
      </c>
      <c r="S72" s="217">
        <v>3393</v>
      </c>
      <c r="T72" s="219">
        <v>10513</v>
      </c>
      <c r="U72" s="217">
        <v>9845</v>
      </c>
      <c r="V72" s="219">
        <v>14105</v>
      </c>
      <c r="W72" s="217">
        <v>13238</v>
      </c>
      <c r="X72" s="219">
        <v>27343</v>
      </c>
      <c r="Y72" s="219">
        <v>6985</v>
      </c>
      <c r="Z72" s="217">
        <v>20358</v>
      </c>
      <c r="AA72" s="12"/>
    </row>
    <row r="73" spans="1:27">
      <c r="A73" s="55">
        <v>3</v>
      </c>
      <c r="B73" s="56">
        <v>3</v>
      </c>
      <c r="C73" s="56">
        <v>2</v>
      </c>
      <c r="D73" s="24">
        <v>370000</v>
      </c>
      <c r="E73" s="44" t="s">
        <v>260</v>
      </c>
      <c r="F73" s="218">
        <v>20030</v>
      </c>
      <c r="G73" s="219">
        <v>2858</v>
      </c>
      <c r="H73" s="219">
        <v>2876</v>
      </c>
      <c r="I73" s="219">
        <v>3499</v>
      </c>
      <c r="J73" s="219">
        <v>3660</v>
      </c>
      <c r="K73" s="219">
        <v>3951</v>
      </c>
      <c r="L73" s="217">
        <v>3186</v>
      </c>
      <c r="M73" s="219">
        <v>5734</v>
      </c>
      <c r="N73" s="219">
        <v>9233</v>
      </c>
      <c r="O73" s="217">
        <v>10797</v>
      </c>
      <c r="P73" s="219">
        <v>10360</v>
      </c>
      <c r="Q73" s="217">
        <v>9670</v>
      </c>
      <c r="R73" s="219">
        <v>1788</v>
      </c>
      <c r="S73" s="217">
        <v>1711</v>
      </c>
      <c r="T73" s="219">
        <v>5647</v>
      </c>
      <c r="U73" s="217">
        <v>5150</v>
      </c>
      <c r="V73" s="219">
        <v>7435</v>
      </c>
      <c r="W73" s="217">
        <v>6861</v>
      </c>
      <c r="X73" s="219">
        <v>14296</v>
      </c>
      <c r="Y73" s="219">
        <v>3499</v>
      </c>
      <c r="Z73" s="217">
        <v>10797</v>
      </c>
      <c r="AA73" s="12"/>
    </row>
    <row r="74" spans="1:27">
      <c r="A74" s="55">
        <v>6</v>
      </c>
      <c r="B74" s="56">
        <v>4</v>
      </c>
      <c r="C74" s="56">
        <v>3</v>
      </c>
      <c r="D74" s="24">
        <v>370004</v>
      </c>
      <c r="E74" s="44" t="s">
        <v>71</v>
      </c>
      <c r="F74" s="218">
        <v>8460</v>
      </c>
      <c r="G74" s="219">
        <v>1266</v>
      </c>
      <c r="H74" s="219">
        <v>1261</v>
      </c>
      <c r="I74" s="219">
        <v>1545</v>
      </c>
      <c r="J74" s="219">
        <v>1593</v>
      </c>
      <c r="K74" s="219">
        <v>1591</v>
      </c>
      <c r="L74" s="217">
        <v>1204</v>
      </c>
      <c r="M74" s="219">
        <v>2527</v>
      </c>
      <c r="N74" s="219">
        <v>4072</v>
      </c>
      <c r="O74" s="217">
        <v>4388</v>
      </c>
      <c r="P74" s="219">
        <v>4351</v>
      </c>
      <c r="Q74" s="217">
        <v>4109</v>
      </c>
      <c r="R74" s="219">
        <v>787</v>
      </c>
      <c r="S74" s="217">
        <v>758</v>
      </c>
      <c r="T74" s="219">
        <v>2236</v>
      </c>
      <c r="U74" s="217">
        <v>2152</v>
      </c>
      <c r="V74" s="219">
        <v>3023</v>
      </c>
      <c r="W74" s="217">
        <v>2910</v>
      </c>
      <c r="X74" s="219">
        <v>5933</v>
      </c>
      <c r="Y74" s="219">
        <v>1545</v>
      </c>
      <c r="Z74" s="217">
        <v>4388</v>
      </c>
      <c r="AA74" s="12"/>
    </row>
    <row r="75" spans="1:27">
      <c r="A75" s="55">
        <v>5</v>
      </c>
      <c r="B75" s="56">
        <v>3</v>
      </c>
      <c r="C75" s="56">
        <v>3</v>
      </c>
      <c r="D75" s="24">
        <v>370012</v>
      </c>
      <c r="E75" s="44" t="s">
        <v>72</v>
      </c>
      <c r="F75" s="218">
        <v>5732</v>
      </c>
      <c r="G75" s="219">
        <v>791</v>
      </c>
      <c r="H75" s="219">
        <v>807</v>
      </c>
      <c r="I75" s="219">
        <v>1030</v>
      </c>
      <c r="J75" s="219">
        <v>1008</v>
      </c>
      <c r="K75" s="219">
        <v>1098</v>
      </c>
      <c r="L75" s="217">
        <v>998</v>
      </c>
      <c r="M75" s="219">
        <v>1598</v>
      </c>
      <c r="N75" s="219">
        <v>2628</v>
      </c>
      <c r="O75" s="217">
        <v>3104</v>
      </c>
      <c r="P75" s="219">
        <v>3052</v>
      </c>
      <c r="Q75" s="217">
        <v>2680</v>
      </c>
      <c r="R75" s="219">
        <v>540</v>
      </c>
      <c r="S75" s="217">
        <v>490</v>
      </c>
      <c r="T75" s="219">
        <v>1700</v>
      </c>
      <c r="U75" s="217">
        <v>1404</v>
      </c>
      <c r="V75" s="219">
        <v>2240</v>
      </c>
      <c r="W75" s="217">
        <v>1894</v>
      </c>
      <c r="X75" s="219">
        <v>4134</v>
      </c>
      <c r="Y75" s="219">
        <v>1030</v>
      </c>
      <c r="Z75" s="217">
        <v>3104</v>
      </c>
      <c r="AA75" s="12"/>
    </row>
    <row r="76" spans="1:27">
      <c r="A76" s="55">
        <v>4</v>
      </c>
      <c r="B76" s="56">
        <v>2</v>
      </c>
      <c r="C76" s="56">
        <v>3</v>
      </c>
      <c r="D76" s="24">
        <v>370016</v>
      </c>
      <c r="E76" s="44" t="s">
        <v>73</v>
      </c>
      <c r="F76" s="218">
        <v>8358</v>
      </c>
      <c r="G76" s="219">
        <v>1203</v>
      </c>
      <c r="H76" s="219">
        <v>1253</v>
      </c>
      <c r="I76" s="219">
        <v>1539</v>
      </c>
      <c r="J76" s="219">
        <v>1510</v>
      </c>
      <c r="K76" s="219">
        <v>1602</v>
      </c>
      <c r="L76" s="217">
        <v>1251</v>
      </c>
      <c r="M76" s="219">
        <v>2456</v>
      </c>
      <c r="N76" s="219">
        <v>3995</v>
      </c>
      <c r="O76" s="217">
        <v>4363</v>
      </c>
      <c r="P76" s="219">
        <v>4306</v>
      </c>
      <c r="Q76" s="217">
        <v>4052</v>
      </c>
      <c r="R76" s="219">
        <v>761</v>
      </c>
      <c r="S76" s="217">
        <v>778</v>
      </c>
      <c r="T76" s="219">
        <v>2274</v>
      </c>
      <c r="U76" s="217">
        <v>2089</v>
      </c>
      <c r="V76" s="219">
        <v>3035</v>
      </c>
      <c r="W76" s="217">
        <v>2867</v>
      </c>
      <c r="X76" s="219">
        <v>5902</v>
      </c>
      <c r="Y76" s="219">
        <v>1539</v>
      </c>
      <c r="Z76" s="217">
        <v>4363</v>
      </c>
      <c r="AA76" s="12"/>
    </row>
    <row r="77" spans="1:27">
      <c r="A77" s="55">
        <v>4</v>
      </c>
      <c r="B77" s="56">
        <v>2</v>
      </c>
      <c r="C77" s="56">
        <v>3</v>
      </c>
      <c r="D77" s="24">
        <v>370020</v>
      </c>
      <c r="E77" s="44" t="s">
        <v>74</v>
      </c>
      <c r="F77" s="218">
        <v>8656</v>
      </c>
      <c r="G77" s="219">
        <v>1160</v>
      </c>
      <c r="H77" s="219">
        <v>1210</v>
      </c>
      <c r="I77" s="219">
        <v>1578</v>
      </c>
      <c r="J77" s="219">
        <v>1623</v>
      </c>
      <c r="K77" s="219">
        <v>1737</v>
      </c>
      <c r="L77" s="217">
        <v>1348</v>
      </c>
      <c r="M77" s="219">
        <v>2370</v>
      </c>
      <c r="N77" s="219">
        <v>3948</v>
      </c>
      <c r="O77" s="217">
        <v>4708</v>
      </c>
      <c r="P77" s="219">
        <v>4496</v>
      </c>
      <c r="Q77" s="217">
        <v>4160</v>
      </c>
      <c r="R77" s="219">
        <v>817</v>
      </c>
      <c r="S77" s="217">
        <v>761</v>
      </c>
      <c r="T77" s="219">
        <v>2473</v>
      </c>
      <c r="U77" s="217">
        <v>2235</v>
      </c>
      <c r="V77" s="219">
        <v>3290</v>
      </c>
      <c r="W77" s="217">
        <v>2996</v>
      </c>
      <c r="X77" s="219">
        <v>6286</v>
      </c>
      <c r="Y77" s="219">
        <v>1578</v>
      </c>
      <c r="Z77" s="217">
        <v>4708</v>
      </c>
      <c r="AA77" s="12"/>
    </row>
    <row r="78" spans="1:27">
      <c r="A78" s="55">
        <v>3</v>
      </c>
      <c r="B78" s="56">
        <v>4</v>
      </c>
      <c r="C78" s="56">
        <v>2</v>
      </c>
      <c r="D78" s="24">
        <v>374000</v>
      </c>
      <c r="E78" s="44" t="s">
        <v>261</v>
      </c>
      <c r="F78" s="218">
        <v>32437</v>
      </c>
      <c r="G78" s="219">
        <v>4641</v>
      </c>
      <c r="H78" s="219">
        <v>4843</v>
      </c>
      <c r="I78" s="219">
        <v>5844</v>
      </c>
      <c r="J78" s="219">
        <v>5973</v>
      </c>
      <c r="K78" s="219">
        <v>6209</v>
      </c>
      <c r="L78" s="217">
        <v>4927</v>
      </c>
      <c r="M78" s="219">
        <v>9484</v>
      </c>
      <c r="N78" s="219">
        <v>15328</v>
      </c>
      <c r="O78" s="217">
        <v>17109</v>
      </c>
      <c r="P78" s="219">
        <v>16572</v>
      </c>
      <c r="Q78" s="217">
        <v>15865</v>
      </c>
      <c r="R78" s="219">
        <v>3036</v>
      </c>
      <c r="S78" s="217">
        <v>2808</v>
      </c>
      <c r="T78" s="219">
        <v>8675</v>
      </c>
      <c r="U78" s="217">
        <v>8434</v>
      </c>
      <c r="V78" s="219">
        <v>11711</v>
      </c>
      <c r="W78" s="217">
        <v>11242</v>
      </c>
      <c r="X78" s="219">
        <v>22953</v>
      </c>
      <c r="Y78" s="219">
        <v>5844</v>
      </c>
      <c r="Z78" s="217">
        <v>17109</v>
      </c>
      <c r="AA78" s="12"/>
    </row>
    <row r="79" spans="1:27">
      <c r="A79" s="55">
        <v>5</v>
      </c>
      <c r="B79" s="56">
        <v>3</v>
      </c>
      <c r="C79" s="56">
        <v>3</v>
      </c>
      <c r="D79" s="24">
        <v>374012</v>
      </c>
      <c r="E79" s="44" t="s">
        <v>75</v>
      </c>
      <c r="F79" s="218">
        <v>10630</v>
      </c>
      <c r="G79" s="219">
        <v>1619</v>
      </c>
      <c r="H79" s="219">
        <v>1565</v>
      </c>
      <c r="I79" s="219">
        <v>1936</v>
      </c>
      <c r="J79" s="219">
        <v>1895</v>
      </c>
      <c r="K79" s="219">
        <v>1990</v>
      </c>
      <c r="L79" s="217">
        <v>1625</v>
      </c>
      <c r="M79" s="219">
        <v>3184</v>
      </c>
      <c r="N79" s="219">
        <v>5120</v>
      </c>
      <c r="O79" s="217">
        <v>5510</v>
      </c>
      <c r="P79" s="219">
        <v>5393</v>
      </c>
      <c r="Q79" s="217">
        <v>5237</v>
      </c>
      <c r="R79" s="219">
        <v>955</v>
      </c>
      <c r="S79" s="217">
        <v>981</v>
      </c>
      <c r="T79" s="219">
        <v>2835</v>
      </c>
      <c r="U79" s="217">
        <v>2675</v>
      </c>
      <c r="V79" s="219">
        <v>3790</v>
      </c>
      <c r="W79" s="217">
        <v>3656</v>
      </c>
      <c r="X79" s="219">
        <v>7446</v>
      </c>
      <c r="Y79" s="219">
        <v>1936</v>
      </c>
      <c r="Z79" s="217">
        <v>5510</v>
      </c>
      <c r="AA79" s="12"/>
    </row>
    <row r="80" spans="1:27">
      <c r="A80" s="55">
        <v>6</v>
      </c>
      <c r="B80" s="56">
        <v>4</v>
      </c>
      <c r="C80" s="56">
        <v>3</v>
      </c>
      <c r="D80" s="24">
        <v>374036</v>
      </c>
      <c r="E80" s="44" t="s">
        <v>76</v>
      </c>
      <c r="F80" s="218">
        <v>4107</v>
      </c>
      <c r="G80" s="219">
        <v>557</v>
      </c>
      <c r="H80" s="219">
        <v>597</v>
      </c>
      <c r="I80" s="219">
        <v>781</v>
      </c>
      <c r="J80" s="219">
        <v>734</v>
      </c>
      <c r="K80" s="219">
        <v>817</v>
      </c>
      <c r="L80" s="217">
        <v>621</v>
      </c>
      <c r="M80" s="219">
        <v>1154</v>
      </c>
      <c r="N80" s="219">
        <v>1935</v>
      </c>
      <c r="O80" s="217">
        <v>2172</v>
      </c>
      <c r="P80" s="219">
        <v>2099</v>
      </c>
      <c r="Q80" s="217">
        <v>2008</v>
      </c>
      <c r="R80" s="219">
        <v>417</v>
      </c>
      <c r="S80" s="217">
        <v>364</v>
      </c>
      <c r="T80" s="219">
        <v>1113</v>
      </c>
      <c r="U80" s="217">
        <v>1059</v>
      </c>
      <c r="V80" s="219">
        <v>1530</v>
      </c>
      <c r="W80" s="217">
        <v>1423</v>
      </c>
      <c r="X80" s="219">
        <v>2953</v>
      </c>
      <c r="Y80" s="219">
        <v>781</v>
      </c>
      <c r="Z80" s="217">
        <v>2172</v>
      </c>
      <c r="AA80" s="12"/>
    </row>
    <row r="81" spans="1:27">
      <c r="A81" s="55">
        <v>6</v>
      </c>
      <c r="B81" s="56">
        <v>4</v>
      </c>
      <c r="C81" s="56">
        <v>3</v>
      </c>
      <c r="D81" s="24">
        <v>374048</v>
      </c>
      <c r="E81" s="44" t="s">
        <v>77</v>
      </c>
      <c r="F81" s="218">
        <v>4960</v>
      </c>
      <c r="G81" s="219">
        <v>723</v>
      </c>
      <c r="H81" s="219">
        <v>706</v>
      </c>
      <c r="I81" s="219">
        <v>853</v>
      </c>
      <c r="J81" s="219">
        <v>921</v>
      </c>
      <c r="K81" s="219">
        <v>952</v>
      </c>
      <c r="L81" s="217">
        <v>805</v>
      </c>
      <c r="M81" s="219">
        <v>1429</v>
      </c>
      <c r="N81" s="219">
        <v>2282</v>
      </c>
      <c r="O81" s="217">
        <v>2678</v>
      </c>
      <c r="P81" s="219">
        <v>2539</v>
      </c>
      <c r="Q81" s="217">
        <v>2421</v>
      </c>
      <c r="R81" s="219">
        <v>430</v>
      </c>
      <c r="S81" s="217">
        <v>423</v>
      </c>
      <c r="T81" s="219">
        <v>1349</v>
      </c>
      <c r="U81" s="217">
        <v>1329</v>
      </c>
      <c r="V81" s="219">
        <v>1779</v>
      </c>
      <c r="W81" s="217">
        <v>1752</v>
      </c>
      <c r="X81" s="219">
        <v>3531</v>
      </c>
      <c r="Y81" s="219">
        <v>853</v>
      </c>
      <c r="Z81" s="217">
        <v>2678</v>
      </c>
      <c r="AA81" s="12"/>
    </row>
    <row r="82" spans="1:27">
      <c r="A82" s="55">
        <v>6</v>
      </c>
      <c r="B82" s="56">
        <v>4</v>
      </c>
      <c r="C82" s="56">
        <v>3</v>
      </c>
      <c r="D82" s="24">
        <v>374052</v>
      </c>
      <c r="E82" s="44" t="s">
        <v>78</v>
      </c>
      <c r="F82" s="218">
        <v>4272</v>
      </c>
      <c r="G82" s="219">
        <v>587</v>
      </c>
      <c r="H82" s="219">
        <v>570</v>
      </c>
      <c r="I82" s="219">
        <v>798</v>
      </c>
      <c r="J82" s="219">
        <v>833</v>
      </c>
      <c r="K82" s="219">
        <v>834</v>
      </c>
      <c r="L82" s="217">
        <v>650</v>
      </c>
      <c r="M82" s="219">
        <v>1157</v>
      </c>
      <c r="N82" s="219">
        <v>1955</v>
      </c>
      <c r="O82" s="217">
        <v>2317</v>
      </c>
      <c r="P82" s="219">
        <v>2255</v>
      </c>
      <c r="Q82" s="217">
        <v>2017</v>
      </c>
      <c r="R82" s="219">
        <v>421</v>
      </c>
      <c r="S82" s="217">
        <v>377</v>
      </c>
      <c r="T82" s="219">
        <v>1226</v>
      </c>
      <c r="U82" s="217">
        <v>1091</v>
      </c>
      <c r="V82" s="219">
        <v>1647</v>
      </c>
      <c r="W82" s="217">
        <v>1468</v>
      </c>
      <c r="X82" s="219">
        <v>3115</v>
      </c>
      <c r="Y82" s="219">
        <v>798</v>
      </c>
      <c r="Z82" s="217">
        <v>2317</v>
      </c>
      <c r="AA82" s="12"/>
    </row>
    <row r="83" spans="1:27">
      <c r="A83" s="55">
        <v>3</v>
      </c>
      <c r="B83" s="56">
        <v>4</v>
      </c>
      <c r="C83" s="56">
        <v>2</v>
      </c>
      <c r="D83" s="24">
        <v>378000</v>
      </c>
      <c r="E83" s="44" t="s">
        <v>262</v>
      </c>
      <c r="F83" s="218">
        <v>10850</v>
      </c>
      <c r="G83" s="219">
        <v>1491</v>
      </c>
      <c r="H83" s="219">
        <v>1569</v>
      </c>
      <c r="I83" s="219">
        <v>2056</v>
      </c>
      <c r="J83" s="219">
        <v>2016</v>
      </c>
      <c r="K83" s="219">
        <v>2067</v>
      </c>
      <c r="L83" s="217">
        <v>1651</v>
      </c>
      <c r="M83" s="219">
        <v>3060</v>
      </c>
      <c r="N83" s="219">
        <v>5116</v>
      </c>
      <c r="O83" s="217">
        <v>5734</v>
      </c>
      <c r="P83" s="219">
        <v>5546</v>
      </c>
      <c r="Q83" s="217">
        <v>5304</v>
      </c>
      <c r="R83" s="219">
        <v>1058</v>
      </c>
      <c r="S83" s="217">
        <v>998</v>
      </c>
      <c r="T83" s="219">
        <v>2913</v>
      </c>
      <c r="U83" s="217">
        <v>2821</v>
      </c>
      <c r="V83" s="219">
        <v>3971</v>
      </c>
      <c r="W83" s="217">
        <v>3819</v>
      </c>
      <c r="X83" s="219">
        <v>7790</v>
      </c>
      <c r="Y83" s="219">
        <v>2056</v>
      </c>
      <c r="Z83" s="217">
        <v>5734</v>
      </c>
      <c r="AA83" s="12"/>
    </row>
    <row r="84" spans="1:27">
      <c r="A84" s="55">
        <v>9</v>
      </c>
      <c r="B84" s="56">
        <v>3</v>
      </c>
      <c r="C84" s="56">
        <v>4</v>
      </c>
      <c r="D84" s="24">
        <v>378004</v>
      </c>
      <c r="E84" s="44" t="s">
        <v>79</v>
      </c>
      <c r="F84" s="218">
        <v>21767</v>
      </c>
      <c r="G84" s="219">
        <v>2874</v>
      </c>
      <c r="H84" s="219">
        <v>3083</v>
      </c>
      <c r="I84" s="219">
        <v>4051</v>
      </c>
      <c r="J84" s="219">
        <v>4166</v>
      </c>
      <c r="K84" s="219">
        <v>4367</v>
      </c>
      <c r="L84" s="217">
        <v>3226</v>
      </c>
      <c r="M84" s="219">
        <v>5957</v>
      </c>
      <c r="N84" s="219">
        <v>10008</v>
      </c>
      <c r="O84" s="217">
        <v>11759</v>
      </c>
      <c r="P84" s="219">
        <v>11253</v>
      </c>
      <c r="Q84" s="217">
        <v>10514</v>
      </c>
      <c r="R84" s="219">
        <v>2107</v>
      </c>
      <c r="S84" s="217">
        <v>1944</v>
      </c>
      <c r="T84" s="219">
        <v>6130</v>
      </c>
      <c r="U84" s="217">
        <v>5629</v>
      </c>
      <c r="V84" s="219">
        <v>8237</v>
      </c>
      <c r="W84" s="217">
        <v>7573</v>
      </c>
      <c r="X84" s="219">
        <v>15810</v>
      </c>
      <c r="Y84" s="219">
        <v>4051</v>
      </c>
      <c r="Z84" s="217">
        <v>11759</v>
      </c>
      <c r="AA84" s="12"/>
    </row>
    <row r="85" spans="1:27">
      <c r="A85" s="55">
        <v>6</v>
      </c>
      <c r="B85" s="56">
        <v>4</v>
      </c>
      <c r="C85" s="56">
        <v>3</v>
      </c>
      <c r="D85" s="24">
        <v>378016</v>
      </c>
      <c r="E85" s="44" t="s">
        <v>80</v>
      </c>
      <c r="F85" s="218">
        <v>5302</v>
      </c>
      <c r="G85" s="219">
        <v>741</v>
      </c>
      <c r="H85" s="219">
        <v>795</v>
      </c>
      <c r="I85" s="219">
        <v>945</v>
      </c>
      <c r="J85" s="219">
        <v>950</v>
      </c>
      <c r="K85" s="219">
        <v>1076</v>
      </c>
      <c r="L85" s="217">
        <v>795</v>
      </c>
      <c r="M85" s="219">
        <v>1536</v>
      </c>
      <c r="N85" s="219">
        <v>2481</v>
      </c>
      <c r="O85" s="217">
        <v>2821</v>
      </c>
      <c r="P85" s="219">
        <v>2759</v>
      </c>
      <c r="Q85" s="217">
        <v>2543</v>
      </c>
      <c r="R85" s="219">
        <v>513</v>
      </c>
      <c r="S85" s="217">
        <v>432</v>
      </c>
      <c r="T85" s="219">
        <v>1468</v>
      </c>
      <c r="U85" s="217">
        <v>1353</v>
      </c>
      <c r="V85" s="219">
        <v>1981</v>
      </c>
      <c r="W85" s="217">
        <v>1785</v>
      </c>
      <c r="X85" s="219">
        <v>3766</v>
      </c>
      <c r="Y85" s="219">
        <v>945</v>
      </c>
      <c r="Z85" s="217">
        <v>2821</v>
      </c>
      <c r="AA85" s="12"/>
    </row>
    <row r="86" spans="1:27">
      <c r="A86" s="55">
        <v>6</v>
      </c>
      <c r="B86" s="56">
        <v>4</v>
      </c>
      <c r="C86" s="56">
        <v>3</v>
      </c>
      <c r="D86" s="24">
        <v>378024</v>
      </c>
      <c r="E86" s="44" t="s">
        <v>81</v>
      </c>
      <c r="F86" s="218">
        <v>5581</v>
      </c>
      <c r="G86" s="219">
        <v>744</v>
      </c>
      <c r="H86" s="219">
        <v>808</v>
      </c>
      <c r="I86" s="219">
        <v>1004</v>
      </c>
      <c r="J86" s="219">
        <v>1062</v>
      </c>
      <c r="K86" s="219">
        <v>1110</v>
      </c>
      <c r="L86" s="217">
        <v>853</v>
      </c>
      <c r="M86" s="219">
        <v>1552</v>
      </c>
      <c r="N86" s="219">
        <v>2556</v>
      </c>
      <c r="O86" s="217">
        <v>3025</v>
      </c>
      <c r="P86" s="219">
        <v>2888</v>
      </c>
      <c r="Q86" s="217">
        <v>2693</v>
      </c>
      <c r="R86" s="219">
        <v>525</v>
      </c>
      <c r="S86" s="217">
        <v>479</v>
      </c>
      <c r="T86" s="219">
        <v>1584</v>
      </c>
      <c r="U86" s="217">
        <v>1441</v>
      </c>
      <c r="V86" s="219">
        <v>2109</v>
      </c>
      <c r="W86" s="217">
        <v>1920</v>
      </c>
      <c r="X86" s="219">
        <v>4029</v>
      </c>
      <c r="Y86" s="219">
        <v>1004</v>
      </c>
      <c r="Z86" s="217">
        <v>3025</v>
      </c>
      <c r="AA86" s="12"/>
    </row>
    <row r="87" spans="1:27">
      <c r="A87" s="55">
        <v>6</v>
      </c>
      <c r="B87" s="56">
        <v>4</v>
      </c>
      <c r="C87" s="56">
        <v>3</v>
      </c>
      <c r="D87" s="24">
        <v>378028</v>
      </c>
      <c r="E87" s="44" t="s">
        <v>82</v>
      </c>
      <c r="F87" s="218">
        <v>5955</v>
      </c>
      <c r="G87" s="219">
        <v>822</v>
      </c>
      <c r="H87" s="219">
        <v>878</v>
      </c>
      <c r="I87" s="219">
        <v>1105</v>
      </c>
      <c r="J87" s="219">
        <v>1123</v>
      </c>
      <c r="K87" s="219">
        <v>1183</v>
      </c>
      <c r="L87" s="217">
        <v>844</v>
      </c>
      <c r="M87" s="219">
        <v>1700</v>
      </c>
      <c r="N87" s="219">
        <v>2805</v>
      </c>
      <c r="O87" s="217">
        <v>3150</v>
      </c>
      <c r="P87" s="219">
        <v>3117</v>
      </c>
      <c r="Q87" s="217">
        <v>2838</v>
      </c>
      <c r="R87" s="219">
        <v>568</v>
      </c>
      <c r="S87" s="217">
        <v>537</v>
      </c>
      <c r="T87" s="219">
        <v>1700</v>
      </c>
      <c r="U87" s="217">
        <v>1450</v>
      </c>
      <c r="V87" s="219">
        <v>2268</v>
      </c>
      <c r="W87" s="217">
        <v>1987</v>
      </c>
      <c r="X87" s="219">
        <v>4255</v>
      </c>
      <c r="Y87" s="219">
        <v>1105</v>
      </c>
      <c r="Z87" s="217">
        <v>3150</v>
      </c>
      <c r="AA87" s="12"/>
    </row>
    <row r="88" spans="1:27">
      <c r="A88" s="55">
        <v>6</v>
      </c>
      <c r="B88" s="56">
        <v>4</v>
      </c>
      <c r="C88" s="56">
        <v>3</v>
      </c>
      <c r="D88" s="24">
        <v>378032</v>
      </c>
      <c r="E88" s="44" t="s">
        <v>83</v>
      </c>
      <c r="F88" s="218">
        <v>6574</v>
      </c>
      <c r="G88" s="219">
        <v>929</v>
      </c>
      <c r="H88" s="219">
        <v>1017</v>
      </c>
      <c r="I88" s="219">
        <v>1204</v>
      </c>
      <c r="J88" s="219">
        <v>1200</v>
      </c>
      <c r="K88" s="219">
        <v>1198</v>
      </c>
      <c r="L88" s="217">
        <v>1026</v>
      </c>
      <c r="M88" s="219">
        <v>1946</v>
      </c>
      <c r="N88" s="219">
        <v>3150</v>
      </c>
      <c r="O88" s="217">
        <v>3424</v>
      </c>
      <c r="P88" s="219">
        <v>3448</v>
      </c>
      <c r="Q88" s="217">
        <v>3126</v>
      </c>
      <c r="R88" s="219">
        <v>646</v>
      </c>
      <c r="S88" s="217">
        <v>558</v>
      </c>
      <c r="T88" s="219">
        <v>1787</v>
      </c>
      <c r="U88" s="217">
        <v>1637</v>
      </c>
      <c r="V88" s="219">
        <v>2433</v>
      </c>
      <c r="W88" s="217">
        <v>2195</v>
      </c>
      <c r="X88" s="219">
        <v>4628</v>
      </c>
      <c r="Y88" s="219">
        <v>1204</v>
      </c>
      <c r="Z88" s="217">
        <v>3424</v>
      </c>
      <c r="AA88" s="12"/>
    </row>
    <row r="89" spans="1:27">
      <c r="A89" s="55">
        <v>3</v>
      </c>
      <c r="B89" s="56">
        <v>4</v>
      </c>
      <c r="C89" s="56">
        <v>2</v>
      </c>
      <c r="D89" s="24">
        <v>382000</v>
      </c>
      <c r="E89" s="44" t="s">
        <v>263</v>
      </c>
      <c r="F89" s="218">
        <v>30108</v>
      </c>
      <c r="G89" s="219">
        <v>4050</v>
      </c>
      <c r="H89" s="219">
        <v>4276</v>
      </c>
      <c r="I89" s="219">
        <v>5608</v>
      </c>
      <c r="J89" s="219">
        <v>5715</v>
      </c>
      <c r="K89" s="219">
        <v>5927</v>
      </c>
      <c r="L89" s="217">
        <v>4532</v>
      </c>
      <c r="M89" s="219">
        <v>8326</v>
      </c>
      <c r="N89" s="219">
        <v>13934</v>
      </c>
      <c r="O89" s="217">
        <v>16174</v>
      </c>
      <c r="P89" s="219">
        <v>15545</v>
      </c>
      <c r="Q89" s="217">
        <v>14563</v>
      </c>
      <c r="R89" s="219">
        <v>2874</v>
      </c>
      <c r="S89" s="217">
        <v>2734</v>
      </c>
      <c r="T89" s="219">
        <v>8320</v>
      </c>
      <c r="U89" s="217">
        <v>7854</v>
      </c>
      <c r="V89" s="219">
        <v>11194</v>
      </c>
      <c r="W89" s="217">
        <v>10588</v>
      </c>
      <c r="X89" s="219">
        <v>21782</v>
      </c>
      <c r="Y89" s="219">
        <v>5608</v>
      </c>
      <c r="Z89" s="217">
        <v>16174</v>
      </c>
      <c r="AA89" s="12"/>
    </row>
    <row r="90" spans="1:27">
      <c r="A90" s="55">
        <v>6</v>
      </c>
      <c r="B90" s="56">
        <v>4</v>
      </c>
      <c r="C90" s="56">
        <v>3</v>
      </c>
      <c r="D90" s="24">
        <v>382008</v>
      </c>
      <c r="E90" s="44" t="s">
        <v>84</v>
      </c>
      <c r="F90" s="218">
        <v>4837</v>
      </c>
      <c r="G90" s="219">
        <v>546</v>
      </c>
      <c r="H90" s="219">
        <v>614</v>
      </c>
      <c r="I90" s="219">
        <v>810</v>
      </c>
      <c r="J90" s="219">
        <v>911</v>
      </c>
      <c r="K90" s="219">
        <v>1039</v>
      </c>
      <c r="L90" s="217">
        <v>917</v>
      </c>
      <c r="M90" s="219">
        <v>1160</v>
      </c>
      <c r="N90" s="219">
        <v>1970</v>
      </c>
      <c r="O90" s="217">
        <v>2867</v>
      </c>
      <c r="P90" s="219">
        <v>2526</v>
      </c>
      <c r="Q90" s="217">
        <v>2311</v>
      </c>
      <c r="R90" s="219">
        <v>422</v>
      </c>
      <c r="S90" s="217">
        <v>388</v>
      </c>
      <c r="T90" s="219">
        <v>1509</v>
      </c>
      <c r="U90" s="217">
        <v>1358</v>
      </c>
      <c r="V90" s="219">
        <v>1931</v>
      </c>
      <c r="W90" s="217">
        <v>1746</v>
      </c>
      <c r="X90" s="219">
        <v>3677</v>
      </c>
      <c r="Y90" s="219">
        <v>810</v>
      </c>
      <c r="Z90" s="217">
        <v>2867</v>
      </c>
      <c r="AA90" s="12"/>
    </row>
    <row r="91" spans="1:27">
      <c r="A91" s="55">
        <v>6</v>
      </c>
      <c r="B91" s="56">
        <v>4</v>
      </c>
      <c r="C91" s="56">
        <v>3</v>
      </c>
      <c r="D91" s="24">
        <v>382012</v>
      </c>
      <c r="E91" s="44" t="s">
        <v>85</v>
      </c>
      <c r="F91" s="218">
        <v>9771</v>
      </c>
      <c r="G91" s="219">
        <v>1381</v>
      </c>
      <c r="H91" s="219">
        <v>1442</v>
      </c>
      <c r="I91" s="219">
        <v>1774</v>
      </c>
      <c r="J91" s="219">
        <v>1787</v>
      </c>
      <c r="K91" s="219">
        <v>1873</v>
      </c>
      <c r="L91" s="217">
        <v>1514</v>
      </c>
      <c r="M91" s="219">
        <v>2823</v>
      </c>
      <c r="N91" s="219">
        <v>4597</v>
      </c>
      <c r="O91" s="217">
        <v>5174</v>
      </c>
      <c r="P91" s="219">
        <v>5112</v>
      </c>
      <c r="Q91" s="217">
        <v>4659</v>
      </c>
      <c r="R91" s="219">
        <v>931</v>
      </c>
      <c r="S91" s="217">
        <v>843</v>
      </c>
      <c r="T91" s="219">
        <v>2716</v>
      </c>
      <c r="U91" s="217">
        <v>2458</v>
      </c>
      <c r="V91" s="219">
        <v>3647</v>
      </c>
      <c r="W91" s="217">
        <v>3301</v>
      </c>
      <c r="X91" s="219">
        <v>6948</v>
      </c>
      <c r="Y91" s="219">
        <v>1774</v>
      </c>
      <c r="Z91" s="217">
        <v>5174</v>
      </c>
      <c r="AA91" s="12"/>
    </row>
    <row r="92" spans="1:27">
      <c r="A92" s="55">
        <v>6</v>
      </c>
      <c r="B92" s="56">
        <v>4</v>
      </c>
      <c r="C92" s="56">
        <v>3</v>
      </c>
      <c r="D92" s="24">
        <v>382020</v>
      </c>
      <c r="E92" s="44" t="s">
        <v>86</v>
      </c>
      <c r="F92" s="218">
        <v>10330</v>
      </c>
      <c r="G92" s="219">
        <v>1395</v>
      </c>
      <c r="H92" s="219">
        <v>1498</v>
      </c>
      <c r="I92" s="219">
        <v>1942</v>
      </c>
      <c r="J92" s="219">
        <v>1970</v>
      </c>
      <c r="K92" s="219">
        <v>1991</v>
      </c>
      <c r="L92" s="217">
        <v>1534</v>
      </c>
      <c r="M92" s="219">
        <v>2893</v>
      </c>
      <c r="N92" s="219">
        <v>4835</v>
      </c>
      <c r="O92" s="217">
        <v>5495</v>
      </c>
      <c r="P92" s="219">
        <v>5346</v>
      </c>
      <c r="Q92" s="217">
        <v>4984</v>
      </c>
      <c r="R92" s="219">
        <v>984</v>
      </c>
      <c r="S92" s="217">
        <v>958</v>
      </c>
      <c r="T92" s="219">
        <v>2882</v>
      </c>
      <c r="U92" s="217">
        <v>2613</v>
      </c>
      <c r="V92" s="219">
        <v>3866</v>
      </c>
      <c r="W92" s="217">
        <v>3571</v>
      </c>
      <c r="X92" s="219">
        <v>7437</v>
      </c>
      <c r="Y92" s="219">
        <v>1942</v>
      </c>
      <c r="Z92" s="217">
        <v>5495</v>
      </c>
      <c r="AA92" s="12"/>
    </row>
    <row r="93" spans="1:27">
      <c r="A93" s="55">
        <v>6</v>
      </c>
      <c r="B93" s="56">
        <v>4</v>
      </c>
      <c r="C93" s="56">
        <v>3</v>
      </c>
      <c r="D93" s="24">
        <v>382024</v>
      </c>
      <c r="E93" s="44" t="s">
        <v>87</v>
      </c>
      <c r="F93" s="218">
        <v>8430</v>
      </c>
      <c r="G93" s="219">
        <v>1076</v>
      </c>
      <c r="H93" s="219">
        <v>1159</v>
      </c>
      <c r="I93" s="219">
        <v>1505</v>
      </c>
      <c r="J93" s="219">
        <v>1615</v>
      </c>
      <c r="K93" s="219">
        <v>1763</v>
      </c>
      <c r="L93" s="217">
        <v>1312</v>
      </c>
      <c r="M93" s="219">
        <v>2235</v>
      </c>
      <c r="N93" s="219">
        <v>3740</v>
      </c>
      <c r="O93" s="217">
        <v>4690</v>
      </c>
      <c r="P93" s="219">
        <v>4289</v>
      </c>
      <c r="Q93" s="217">
        <v>4141</v>
      </c>
      <c r="R93" s="219">
        <v>792</v>
      </c>
      <c r="S93" s="217">
        <v>713</v>
      </c>
      <c r="T93" s="219">
        <v>2376</v>
      </c>
      <c r="U93" s="217">
        <v>2314</v>
      </c>
      <c r="V93" s="219">
        <v>3168</v>
      </c>
      <c r="W93" s="217">
        <v>3027</v>
      </c>
      <c r="X93" s="219">
        <v>6195</v>
      </c>
      <c r="Y93" s="219">
        <v>1505</v>
      </c>
      <c r="Z93" s="217">
        <v>4690</v>
      </c>
      <c r="AA93" s="12"/>
    </row>
    <row r="94" spans="1:27">
      <c r="A94" s="55">
        <v>6</v>
      </c>
      <c r="B94" s="56">
        <v>4</v>
      </c>
      <c r="C94" s="56">
        <v>3</v>
      </c>
      <c r="D94" s="24">
        <v>382028</v>
      </c>
      <c r="E94" s="44" t="s">
        <v>88</v>
      </c>
      <c r="F94" s="218">
        <v>6424</v>
      </c>
      <c r="G94" s="219">
        <v>865</v>
      </c>
      <c r="H94" s="219">
        <v>928</v>
      </c>
      <c r="I94" s="219">
        <v>1240</v>
      </c>
      <c r="J94" s="219">
        <v>1226</v>
      </c>
      <c r="K94" s="219">
        <v>1253</v>
      </c>
      <c r="L94" s="217">
        <v>912</v>
      </c>
      <c r="M94" s="219">
        <v>1793</v>
      </c>
      <c r="N94" s="219">
        <v>3033</v>
      </c>
      <c r="O94" s="217">
        <v>3391</v>
      </c>
      <c r="P94" s="219">
        <v>3391</v>
      </c>
      <c r="Q94" s="217">
        <v>3033</v>
      </c>
      <c r="R94" s="219">
        <v>652</v>
      </c>
      <c r="S94" s="217">
        <v>588</v>
      </c>
      <c r="T94" s="219">
        <v>1790</v>
      </c>
      <c r="U94" s="217">
        <v>1601</v>
      </c>
      <c r="V94" s="219">
        <v>2442</v>
      </c>
      <c r="W94" s="217">
        <v>2189</v>
      </c>
      <c r="X94" s="219">
        <v>4631</v>
      </c>
      <c r="Y94" s="219">
        <v>1240</v>
      </c>
      <c r="Z94" s="217">
        <v>3391</v>
      </c>
      <c r="AA94" s="12"/>
    </row>
    <row r="95" spans="1:27">
      <c r="A95" s="55">
        <v>5</v>
      </c>
      <c r="B95" s="56">
        <v>3</v>
      </c>
      <c r="C95" s="56">
        <v>3</v>
      </c>
      <c r="D95" s="24">
        <v>382032</v>
      </c>
      <c r="E95" s="44" t="s">
        <v>89</v>
      </c>
      <c r="F95" s="218">
        <v>5116</v>
      </c>
      <c r="G95" s="219">
        <v>747</v>
      </c>
      <c r="H95" s="219">
        <v>758</v>
      </c>
      <c r="I95" s="219">
        <v>1037</v>
      </c>
      <c r="J95" s="219">
        <v>954</v>
      </c>
      <c r="K95" s="219">
        <v>963</v>
      </c>
      <c r="L95" s="217">
        <v>657</v>
      </c>
      <c r="M95" s="219">
        <v>1505</v>
      </c>
      <c r="N95" s="219">
        <v>2542</v>
      </c>
      <c r="O95" s="217">
        <v>2574</v>
      </c>
      <c r="P95" s="219">
        <v>2692</v>
      </c>
      <c r="Q95" s="217">
        <v>2424</v>
      </c>
      <c r="R95" s="219">
        <v>568</v>
      </c>
      <c r="S95" s="217">
        <v>469</v>
      </c>
      <c r="T95" s="219">
        <v>1327</v>
      </c>
      <c r="U95" s="217">
        <v>1247</v>
      </c>
      <c r="V95" s="219">
        <v>1895</v>
      </c>
      <c r="W95" s="217">
        <v>1716</v>
      </c>
      <c r="X95" s="219">
        <v>3611</v>
      </c>
      <c r="Y95" s="219">
        <v>1037</v>
      </c>
      <c r="Z95" s="217">
        <v>2574</v>
      </c>
      <c r="AA95" s="12"/>
    </row>
    <row r="96" spans="1:27">
      <c r="A96" s="55">
        <v>6</v>
      </c>
      <c r="B96" s="56">
        <v>4</v>
      </c>
      <c r="C96" s="56">
        <v>3</v>
      </c>
      <c r="D96" s="24">
        <v>382044</v>
      </c>
      <c r="E96" s="44" t="s">
        <v>90</v>
      </c>
      <c r="F96" s="218">
        <v>8165</v>
      </c>
      <c r="G96" s="219">
        <v>1161</v>
      </c>
      <c r="H96" s="219">
        <v>1245</v>
      </c>
      <c r="I96" s="219">
        <v>1513</v>
      </c>
      <c r="J96" s="219">
        <v>1522</v>
      </c>
      <c r="K96" s="219">
        <v>1516</v>
      </c>
      <c r="L96" s="217">
        <v>1208</v>
      </c>
      <c r="M96" s="219">
        <v>2406</v>
      </c>
      <c r="N96" s="219">
        <v>3919</v>
      </c>
      <c r="O96" s="217">
        <v>4246</v>
      </c>
      <c r="P96" s="219">
        <v>4271</v>
      </c>
      <c r="Q96" s="217">
        <v>3894</v>
      </c>
      <c r="R96" s="219">
        <v>829</v>
      </c>
      <c r="S96" s="217">
        <v>684</v>
      </c>
      <c r="T96" s="219">
        <v>2187</v>
      </c>
      <c r="U96" s="217">
        <v>2059</v>
      </c>
      <c r="V96" s="219">
        <v>3016</v>
      </c>
      <c r="W96" s="217">
        <v>2743</v>
      </c>
      <c r="X96" s="219">
        <v>5759</v>
      </c>
      <c r="Y96" s="219">
        <v>1513</v>
      </c>
      <c r="Z96" s="217">
        <v>4246</v>
      </c>
      <c r="AA96" s="12"/>
    </row>
    <row r="97" spans="1:27">
      <c r="A97" s="55">
        <v>6</v>
      </c>
      <c r="B97" s="56">
        <v>4</v>
      </c>
      <c r="C97" s="56">
        <v>3</v>
      </c>
      <c r="D97" s="24">
        <v>382048</v>
      </c>
      <c r="E97" s="44" t="s">
        <v>91</v>
      </c>
      <c r="F97" s="218">
        <v>5375</v>
      </c>
      <c r="G97" s="219">
        <v>691</v>
      </c>
      <c r="H97" s="219">
        <v>722</v>
      </c>
      <c r="I97" s="219">
        <v>1038</v>
      </c>
      <c r="J97" s="219">
        <v>1062</v>
      </c>
      <c r="K97" s="219">
        <v>1033</v>
      </c>
      <c r="L97" s="217">
        <v>829</v>
      </c>
      <c r="M97" s="219">
        <v>1413</v>
      </c>
      <c r="N97" s="219">
        <v>2451</v>
      </c>
      <c r="O97" s="217">
        <v>2924</v>
      </c>
      <c r="P97" s="219">
        <v>2889</v>
      </c>
      <c r="Q97" s="217">
        <v>2486</v>
      </c>
      <c r="R97" s="219">
        <v>557</v>
      </c>
      <c r="S97" s="217">
        <v>481</v>
      </c>
      <c r="T97" s="219">
        <v>1575</v>
      </c>
      <c r="U97" s="217">
        <v>1349</v>
      </c>
      <c r="V97" s="219">
        <v>2132</v>
      </c>
      <c r="W97" s="217">
        <v>1830</v>
      </c>
      <c r="X97" s="219">
        <v>3962</v>
      </c>
      <c r="Y97" s="219">
        <v>1038</v>
      </c>
      <c r="Z97" s="217">
        <v>2924</v>
      </c>
      <c r="AA97" s="12"/>
    </row>
    <row r="98" spans="1:27">
      <c r="A98" s="55">
        <v>9</v>
      </c>
      <c r="B98" s="56">
        <v>3</v>
      </c>
      <c r="C98" s="56">
        <v>4</v>
      </c>
      <c r="D98" s="24">
        <v>382056</v>
      </c>
      <c r="E98" s="44" t="s">
        <v>92</v>
      </c>
      <c r="F98" s="218">
        <v>11530</v>
      </c>
      <c r="G98" s="219">
        <v>1669</v>
      </c>
      <c r="H98" s="219">
        <v>1712</v>
      </c>
      <c r="I98" s="219">
        <v>2124</v>
      </c>
      <c r="J98" s="219">
        <v>2182</v>
      </c>
      <c r="K98" s="219">
        <v>2134</v>
      </c>
      <c r="L98" s="217">
        <v>1709</v>
      </c>
      <c r="M98" s="219">
        <v>3381</v>
      </c>
      <c r="N98" s="219">
        <v>5505</v>
      </c>
      <c r="O98" s="217">
        <v>6025</v>
      </c>
      <c r="P98" s="219">
        <v>6014</v>
      </c>
      <c r="Q98" s="217">
        <v>5516</v>
      </c>
      <c r="R98" s="219">
        <v>1105</v>
      </c>
      <c r="S98" s="217">
        <v>1019</v>
      </c>
      <c r="T98" s="219">
        <v>3174</v>
      </c>
      <c r="U98" s="217">
        <v>2851</v>
      </c>
      <c r="V98" s="219">
        <v>4279</v>
      </c>
      <c r="W98" s="217">
        <v>3870</v>
      </c>
      <c r="X98" s="219">
        <v>8149</v>
      </c>
      <c r="Y98" s="219">
        <v>2124</v>
      </c>
      <c r="Z98" s="217">
        <v>6025</v>
      </c>
      <c r="AA98" s="12"/>
    </row>
    <row r="99" spans="1:27">
      <c r="A99" s="55">
        <v>4</v>
      </c>
      <c r="B99" s="56">
        <v>2</v>
      </c>
      <c r="C99" s="56">
        <v>3</v>
      </c>
      <c r="D99" s="24">
        <v>382060</v>
      </c>
      <c r="E99" s="44" t="s">
        <v>93</v>
      </c>
      <c r="F99" s="218">
        <v>8551</v>
      </c>
      <c r="G99" s="219">
        <v>1251</v>
      </c>
      <c r="H99" s="219">
        <v>1257</v>
      </c>
      <c r="I99" s="219">
        <v>1603</v>
      </c>
      <c r="J99" s="219">
        <v>1530</v>
      </c>
      <c r="K99" s="219">
        <v>1598</v>
      </c>
      <c r="L99" s="217">
        <v>1312</v>
      </c>
      <c r="M99" s="219">
        <v>2508</v>
      </c>
      <c r="N99" s="219">
        <v>4111</v>
      </c>
      <c r="O99" s="217">
        <v>4440</v>
      </c>
      <c r="P99" s="219">
        <v>4531</v>
      </c>
      <c r="Q99" s="217">
        <v>4020</v>
      </c>
      <c r="R99" s="219">
        <v>845</v>
      </c>
      <c r="S99" s="217">
        <v>758</v>
      </c>
      <c r="T99" s="219">
        <v>2400</v>
      </c>
      <c r="U99" s="217">
        <v>2040</v>
      </c>
      <c r="V99" s="219">
        <v>3245</v>
      </c>
      <c r="W99" s="217">
        <v>2798</v>
      </c>
      <c r="X99" s="219">
        <v>6043</v>
      </c>
      <c r="Y99" s="219">
        <v>1603</v>
      </c>
      <c r="Z99" s="217">
        <v>4440</v>
      </c>
      <c r="AA99" s="12"/>
    </row>
    <row r="100" spans="1:27">
      <c r="A100" s="55">
        <v>8</v>
      </c>
      <c r="B100" s="56">
        <v>2</v>
      </c>
      <c r="C100" s="56">
        <v>4</v>
      </c>
      <c r="D100" s="24">
        <v>382068</v>
      </c>
      <c r="E100" s="44" t="s">
        <v>94</v>
      </c>
      <c r="F100" s="218">
        <v>15629</v>
      </c>
      <c r="G100" s="219">
        <v>2292</v>
      </c>
      <c r="H100" s="219">
        <v>2266</v>
      </c>
      <c r="I100" s="219">
        <v>2880</v>
      </c>
      <c r="J100" s="219">
        <v>3004</v>
      </c>
      <c r="K100" s="219">
        <v>2895</v>
      </c>
      <c r="L100" s="217">
        <v>2292</v>
      </c>
      <c r="M100" s="219">
        <v>4558</v>
      </c>
      <c r="N100" s="219">
        <v>7438</v>
      </c>
      <c r="O100" s="217">
        <v>8191</v>
      </c>
      <c r="P100" s="219">
        <v>8079</v>
      </c>
      <c r="Q100" s="217">
        <v>7550</v>
      </c>
      <c r="R100" s="219">
        <v>1494</v>
      </c>
      <c r="S100" s="217">
        <v>1386</v>
      </c>
      <c r="T100" s="219">
        <v>4238</v>
      </c>
      <c r="U100" s="217">
        <v>3953</v>
      </c>
      <c r="V100" s="219">
        <v>5732</v>
      </c>
      <c r="W100" s="217">
        <v>5339</v>
      </c>
      <c r="X100" s="219">
        <v>11071</v>
      </c>
      <c r="Y100" s="219">
        <v>2880</v>
      </c>
      <c r="Z100" s="217">
        <v>8191</v>
      </c>
      <c r="AA100" s="12"/>
    </row>
    <row r="101" spans="1:27">
      <c r="A101" s="55">
        <v>2</v>
      </c>
      <c r="B101" s="56">
        <v>2</v>
      </c>
      <c r="C101" s="56">
        <v>1</v>
      </c>
      <c r="D101" s="51">
        <v>512000</v>
      </c>
      <c r="E101" s="43" t="s">
        <v>95</v>
      </c>
      <c r="F101" s="218">
        <v>22031</v>
      </c>
      <c r="G101" s="219">
        <v>3196</v>
      </c>
      <c r="H101" s="219">
        <v>3257</v>
      </c>
      <c r="I101" s="219">
        <v>3961</v>
      </c>
      <c r="J101" s="219">
        <v>4033</v>
      </c>
      <c r="K101" s="219">
        <v>4149</v>
      </c>
      <c r="L101" s="217">
        <v>3435</v>
      </c>
      <c r="M101" s="219">
        <v>6453</v>
      </c>
      <c r="N101" s="219">
        <v>10414</v>
      </c>
      <c r="O101" s="217">
        <v>11617</v>
      </c>
      <c r="P101" s="219">
        <v>11380</v>
      </c>
      <c r="Q101" s="217">
        <v>10651</v>
      </c>
      <c r="R101" s="219">
        <v>2083</v>
      </c>
      <c r="S101" s="217">
        <v>1878</v>
      </c>
      <c r="T101" s="219">
        <v>5981</v>
      </c>
      <c r="U101" s="217">
        <v>5636</v>
      </c>
      <c r="V101" s="219">
        <v>8064</v>
      </c>
      <c r="W101" s="217">
        <v>7514</v>
      </c>
      <c r="X101" s="219">
        <v>15578</v>
      </c>
      <c r="Y101" s="219">
        <v>3961</v>
      </c>
      <c r="Z101" s="217">
        <v>11617</v>
      </c>
      <c r="AA101" s="12"/>
    </row>
    <row r="102" spans="1:27">
      <c r="A102" s="55">
        <v>1</v>
      </c>
      <c r="B102" s="56">
        <v>1</v>
      </c>
      <c r="C102" s="56">
        <v>1</v>
      </c>
      <c r="D102" s="51">
        <v>513000</v>
      </c>
      <c r="E102" s="43" t="s">
        <v>96</v>
      </c>
      <c r="F102" s="218">
        <v>55368</v>
      </c>
      <c r="G102" s="219">
        <v>8442</v>
      </c>
      <c r="H102" s="219">
        <v>8286</v>
      </c>
      <c r="I102" s="219">
        <v>9969</v>
      </c>
      <c r="J102" s="219">
        <v>10279</v>
      </c>
      <c r="K102" s="219">
        <v>10150</v>
      </c>
      <c r="L102" s="217">
        <v>8242</v>
      </c>
      <c r="M102" s="219">
        <v>16728</v>
      </c>
      <c r="N102" s="219">
        <v>26697</v>
      </c>
      <c r="O102" s="217">
        <v>28671</v>
      </c>
      <c r="P102" s="219">
        <v>28765</v>
      </c>
      <c r="Q102" s="217">
        <v>26603</v>
      </c>
      <c r="R102" s="219">
        <v>5177</v>
      </c>
      <c r="S102" s="217">
        <v>4792</v>
      </c>
      <c r="T102" s="219">
        <v>15095</v>
      </c>
      <c r="U102" s="217">
        <v>13576</v>
      </c>
      <c r="V102" s="219">
        <v>20272</v>
      </c>
      <c r="W102" s="217">
        <v>18368</v>
      </c>
      <c r="X102" s="219">
        <v>38640</v>
      </c>
      <c r="Y102" s="219">
        <v>9969</v>
      </c>
      <c r="Z102" s="217">
        <v>28671</v>
      </c>
      <c r="AA102" s="12"/>
    </row>
    <row r="103" spans="1:27">
      <c r="A103" s="55">
        <v>2</v>
      </c>
      <c r="B103" s="56">
        <v>3</v>
      </c>
      <c r="C103" s="56">
        <v>1</v>
      </c>
      <c r="D103" s="51">
        <v>515000</v>
      </c>
      <c r="E103" s="43" t="s">
        <v>97</v>
      </c>
      <c r="F103" s="218">
        <v>59605</v>
      </c>
      <c r="G103" s="219">
        <v>8673</v>
      </c>
      <c r="H103" s="219">
        <v>8468</v>
      </c>
      <c r="I103" s="219">
        <v>10176</v>
      </c>
      <c r="J103" s="219">
        <v>10107</v>
      </c>
      <c r="K103" s="219">
        <v>9894</v>
      </c>
      <c r="L103" s="217">
        <v>12287</v>
      </c>
      <c r="M103" s="219">
        <v>17141</v>
      </c>
      <c r="N103" s="219">
        <v>27317</v>
      </c>
      <c r="O103" s="217">
        <v>32288</v>
      </c>
      <c r="P103" s="219">
        <v>29898</v>
      </c>
      <c r="Q103" s="217">
        <v>29707</v>
      </c>
      <c r="R103" s="219">
        <v>5233</v>
      </c>
      <c r="S103" s="217">
        <v>4943</v>
      </c>
      <c r="T103" s="219">
        <v>15837</v>
      </c>
      <c r="U103" s="217">
        <v>16451</v>
      </c>
      <c r="V103" s="219">
        <v>21070</v>
      </c>
      <c r="W103" s="217">
        <v>21394</v>
      </c>
      <c r="X103" s="219">
        <v>42464</v>
      </c>
      <c r="Y103" s="219">
        <v>10176</v>
      </c>
      <c r="Z103" s="217">
        <v>32288</v>
      </c>
      <c r="AA103" s="12"/>
    </row>
    <row r="104" spans="1:27">
      <c r="A104" s="55">
        <v>3</v>
      </c>
      <c r="B104" s="56">
        <v>4</v>
      </c>
      <c r="C104" s="56">
        <v>2</v>
      </c>
      <c r="D104" s="24">
        <v>554000</v>
      </c>
      <c r="E104" s="44" t="s">
        <v>264</v>
      </c>
      <c r="F104" s="218">
        <v>37122</v>
      </c>
      <c r="G104" s="219">
        <v>5474</v>
      </c>
      <c r="H104" s="219">
        <v>5269</v>
      </c>
      <c r="I104" s="219">
        <v>6548</v>
      </c>
      <c r="J104" s="219">
        <v>6919</v>
      </c>
      <c r="K104" s="219">
        <v>7264</v>
      </c>
      <c r="L104" s="217">
        <v>5648</v>
      </c>
      <c r="M104" s="219">
        <v>10743</v>
      </c>
      <c r="N104" s="219">
        <v>17291</v>
      </c>
      <c r="O104" s="217">
        <v>19831</v>
      </c>
      <c r="P104" s="219">
        <v>19112</v>
      </c>
      <c r="Q104" s="217">
        <v>18010</v>
      </c>
      <c r="R104" s="219">
        <v>3297</v>
      </c>
      <c r="S104" s="217">
        <v>3251</v>
      </c>
      <c r="T104" s="219">
        <v>10282</v>
      </c>
      <c r="U104" s="217">
        <v>9549</v>
      </c>
      <c r="V104" s="219">
        <v>13579</v>
      </c>
      <c r="W104" s="217">
        <v>12800</v>
      </c>
      <c r="X104" s="219">
        <v>26379</v>
      </c>
      <c r="Y104" s="219">
        <v>6548</v>
      </c>
      <c r="Z104" s="217">
        <v>19831</v>
      </c>
      <c r="AA104" s="12"/>
    </row>
    <row r="105" spans="1:27">
      <c r="A105" s="55">
        <v>6</v>
      </c>
      <c r="B105" s="56">
        <v>4</v>
      </c>
      <c r="C105" s="56">
        <v>3</v>
      </c>
      <c r="D105" s="24">
        <v>554004</v>
      </c>
      <c r="E105" s="44" t="s">
        <v>98</v>
      </c>
      <c r="F105" s="218">
        <v>8849</v>
      </c>
      <c r="G105" s="219">
        <v>1259</v>
      </c>
      <c r="H105" s="219">
        <v>1204</v>
      </c>
      <c r="I105" s="219">
        <v>1571</v>
      </c>
      <c r="J105" s="219">
        <v>1720</v>
      </c>
      <c r="K105" s="219">
        <v>1729</v>
      </c>
      <c r="L105" s="217">
        <v>1366</v>
      </c>
      <c r="M105" s="219">
        <v>2463</v>
      </c>
      <c r="N105" s="219">
        <v>4034</v>
      </c>
      <c r="O105" s="217">
        <v>4815</v>
      </c>
      <c r="P105" s="219">
        <v>4561</v>
      </c>
      <c r="Q105" s="217">
        <v>4288</v>
      </c>
      <c r="R105" s="219">
        <v>768</v>
      </c>
      <c r="S105" s="217">
        <v>803</v>
      </c>
      <c r="T105" s="219">
        <v>2530</v>
      </c>
      <c r="U105" s="217">
        <v>2285</v>
      </c>
      <c r="V105" s="219">
        <v>3298</v>
      </c>
      <c r="W105" s="217">
        <v>3088</v>
      </c>
      <c r="X105" s="219">
        <v>6386</v>
      </c>
      <c r="Y105" s="219">
        <v>1571</v>
      </c>
      <c r="Z105" s="217">
        <v>4815</v>
      </c>
      <c r="AA105" s="12"/>
    </row>
    <row r="106" spans="1:27">
      <c r="A106" s="55">
        <v>9</v>
      </c>
      <c r="B106" s="56">
        <v>3</v>
      </c>
      <c r="C106" s="56">
        <v>4</v>
      </c>
      <c r="D106" s="24">
        <v>554008</v>
      </c>
      <c r="E106" s="44" t="s">
        <v>99</v>
      </c>
      <c r="F106" s="218">
        <v>14435</v>
      </c>
      <c r="G106" s="219">
        <v>2081</v>
      </c>
      <c r="H106" s="219">
        <v>2096</v>
      </c>
      <c r="I106" s="219">
        <v>2632</v>
      </c>
      <c r="J106" s="219">
        <v>2676</v>
      </c>
      <c r="K106" s="219">
        <v>2782</v>
      </c>
      <c r="L106" s="217">
        <v>2168</v>
      </c>
      <c r="M106" s="219">
        <v>4177</v>
      </c>
      <c r="N106" s="219">
        <v>6809</v>
      </c>
      <c r="O106" s="217">
        <v>7626</v>
      </c>
      <c r="P106" s="219">
        <v>7466</v>
      </c>
      <c r="Q106" s="217">
        <v>6969</v>
      </c>
      <c r="R106" s="219">
        <v>1378</v>
      </c>
      <c r="S106" s="217">
        <v>1254</v>
      </c>
      <c r="T106" s="219">
        <v>3959</v>
      </c>
      <c r="U106" s="217">
        <v>3667</v>
      </c>
      <c r="V106" s="219">
        <v>5337</v>
      </c>
      <c r="W106" s="217">
        <v>4921</v>
      </c>
      <c r="X106" s="219">
        <v>10258</v>
      </c>
      <c r="Y106" s="219">
        <v>2632</v>
      </c>
      <c r="Z106" s="217">
        <v>7626</v>
      </c>
      <c r="AA106" s="12"/>
    </row>
    <row r="107" spans="1:27">
      <c r="A107" s="55">
        <v>6</v>
      </c>
      <c r="B107" s="56">
        <v>4</v>
      </c>
      <c r="C107" s="56">
        <v>3</v>
      </c>
      <c r="D107" s="24">
        <v>554012</v>
      </c>
      <c r="E107" s="44" t="s">
        <v>100</v>
      </c>
      <c r="F107" s="218">
        <v>8886</v>
      </c>
      <c r="G107" s="219">
        <v>1236</v>
      </c>
      <c r="H107" s="219">
        <v>1292</v>
      </c>
      <c r="I107" s="219">
        <v>1641</v>
      </c>
      <c r="J107" s="219">
        <v>1589</v>
      </c>
      <c r="K107" s="219">
        <v>1719</v>
      </c>
      <c r="L107" s="217">
        <v>1409</v>
      </c>
      <c r="M107" s="219">
        <v>2528</v>
      </c>
      <c r="N107" s="219">
        <v>4169</v>
      </c>
      <c r="O107" s="217">
        <v>4717</v>
      </c>
      <c r="P107" s="219">
        <v>4608</v>
      </c>
      <c r="Q107" s="217">
        <v>4278</v>
      </c>
      <c r="R107" s="219">
        <v>828</v>
      </c>
      <c r="S107" s="217">
        <v>813</v>
      </c>
      <c r="T107" s="219">
        <v>2470</v>
      </c>
      <c r="U107" s="217">
        <v>2247</v>
      </c>
      <c r="V107" s="219">
        <v>3298</v>
      </c>
      <c r="W107" s="217">
        <v>3060</v>
      </c>
      <c r="X107" s="219">
        <v>6358</v>
      </c>
      <c r="Y107" s="219">
        <v>1641</v>
      </c>
      <c r="Z107" s="217">
        <v>4717</v>
      </c>
      <c r="AA107" s="12"/>
    </row>
    <row r="108" spans="1:27">
      <c r="A108" s="55">
        <v>5</v>
      </c>
      <c r="B108" s="56">
        <v>3</v>
      </c>
      <c r="C108" s="56">
        <v>3</v>
      </c>
      <c r="D108" s="24">
        <v>554020</v>
      </c>
      <c r="E108" s="44" t="s">
        <v>101</v>
      </c>
      <c r="F108" s="218">
        <v>11209</v>
      </c>
      <c r="G108" s="219">
        <v>1619</v>
      </c>
      <c r="H108" s="219">
        <v>1649</v>
      </c>
      <c r="I108" s="219">
        <v>2023</v>
      </c>
      <c r="J108" s="219">
        <v>2124</v>
      </c>
      <c r="K108" s="219">
        <v>2122</v>
      </c>
      <c r="L108" s="217">
        <v>1672</v>
      </c>
      <c r="M108" s="219">
        <v>3268</v>
      </c>
      <c r="N108" s="219">
        <v>5291</v>
      </c>
      <c r="O108" s="217">
        <v>5918</v>
      </c>
      <c r="P108" s="219">
        <v>5771</v>
      </c>
      <c r="Q108" s="217">
        <v>5438</v>
      </c>
      <c r="R108" s="219">
        <v>1022</v>
      </c>
      <c r="S108" s="217">
        <v>1001</v>
      </c>
      <c r="T108" s="219">
        <v>3084</v>
      </c>
      <c r="U108" s="217">
        <v>2834</v>
      </c>
      <c r="V108" s="219">
        <v>4106</v>
      </c>
      <c r="W108" s="217">
        <v>3835</v>
      </c>
      <c r="X108" s="219">
        <v>7941</v>
      </c>
      <c r="Y108" s="219">
        <v>2023</v>
      </c>
      <c r="Z108" s="217">
        <v>5918</v>
      </c>
      <c r="AA108" s="12"/>
    </row>
    <row r="109" spans="1:27">
      <c r="A109" s="55">
        <v>3</v>
      </c>
      <c r="B109" s="56">
        <v>4</v>
      </c>
      <c r="C109" s="56">
        <v>2</v>
      </c>
      <c r="D109" s="24">
        <v>558000</v>
      </c>
      <c r="E109" s="44" t="s">
        <v>265</v>
      </c>
      <c r="F109" s="218">
        <v>28854</v>
      </c>
      <c r="G109" s="219">
        <v>4242</v>
      </c>
      <c r="H109" s="219">
        <v>4176</v>
      </c>
      <c r="I109" s="219">
        <v>5142</v>
      </c>
      <c r="J109" s="219">
        <v>5226</v>
      </c>
      <c r="K109" s="219">
        <v>5578</v>
      </c>
      <c r="L109" s="217">
        <v>4490</v>
      </c>
      <c r="M109" s="219">
        <v>8418</v>
      </c>
      <c r="N109" s="219">
        <v>13560</v>
      </c>
      <c r="O109" s="217">
        <v>15294</v>
      </c>
      <c r="P109" s="219">
        <v>14954</v>
      </c>
      <c r="Q109" s="217">
        <v>13900</v>
      </c>
      <c r="R109" s="219">
        <v>2671</v>
      </c>
      <c r="S109" s="217">
        <v>2471</v>
      </c>
      <c r="T109" s="219">
        <v>7994</v>
      </c>
      <c r="U109" s="217">
        <v>7300</v>
      </c>
      <c r="V109" s="219">
        <v>10665</v>
      </c>
      <c r="W109" s="217">
        <v>9771</v>
      </c>
      <c r="X109" s="219">
        <v>20436</v>
      </c>
      <c r="Y109" s="219">
        <v>5142</v>
      </c>
      <c r="Z109" s="217">
        <v>15294</v>
      </c>
      <c r="AA109" s="12"/>
    </row>
    <row r="110" spans="1:27">
      <c r="A110" s="55">
        <v>6</v>
      </c>
      <c r="B110" s="56">
        <v>4</v>
      </c>
      <c r="C110" s="56">
        <v>3</v>
      </c>
      <c r="D110" s="24">
        <v>558012</v>
      </c>
      <c r="E110" s="44" t="s">
        <v>102</v>
      </c>
      <c r="F110" s="218">
        <v>7363</v>
      </c>
      <c r="G110" s="219">
        <v>1100</v>
      </c>
      <c r="H110" s="219">
        <v>1074</v>
      </c>
      <c r="I110" s="219">
        <v>1318</v>
      </c>
      <c r="J110" s="219">
        <v>1290</v>
      </c>
      <c r="K110" s="219">
        <v>1378</v>
      </c>
      <c r="L110" s="217">
        <v>1203</v>
      </c>
      <c r="M110" s="219">
        <v>2174</v>
      </c>
      <c r="N110" s="219">
        <v>3492</v>
      </c>
      <c r="O110" s="217">
        <v>3871</v>
      </c>
      <c r="P110" s="219">
        <v>3779</v>
      </c>
      <c r="Q110" s="217">
        <v>3584</v>
      </c>
      <c r="R110" s="219">
        <v>683</v>
      </c>
      <c r="S110" s="217">
        <v>635</v>
      </c>
      <c r="T110" s="219">
        <v>2024</v>
      </c>
      <c r="U110" s="217">
        <v>1847</v>
      </c>
      <c r="V110" s="219">
        <v>2707</v>
      </c>
      <c r="W110" s="217">
        <v>2482</v>
      </c>
      <c r="X110" s="219">
        <v>5189</v>
      </c>
      <c r="Y110" s="219">
        <v>1318</v>
      </c>
      <c r="Z110" s="217">
        <v>3871</v>
      </c>
      <c r="AA110" s="12"/>
    </row>
    <row r="111" spans="1:27">
      <c r="A111" s="55">
        <v>6</v>
      </c>
      <c r="B111" s="56">
        <v>4</v>
      </c>
      <c r="C111" s="56">
        <v>3</v>
      </c>
      <c r="D111" s="24">
        <v>558016</v>
      </c>
      <c r="E111" s="44" t="s">
        <v>103</v>
      </c>
      <c r="F111" s="218">
        <v>9270</v>
      </c>
      <c r="G111" s="219">
        <v>1285</v>
      </c>
      <c r="H111" s="219">
        <v>1351</v>
      </c>
      <c r="I111" s="219">
        <v>1662</v>
      </c>
      <c r="J111" s="219">
        <v>1677</v>
      </c>
      <c r="K111" s="219">
        <v>1773</v>
      </c>
      <c r="L111" s="217">
        <v>1522</v>
      </c>
      <c r="M111" s="219">
        <v>2636</v>
      </c>
      <c r="N111" s="219">
        <v>4298</v>
      </c>
      <c r="O111" s="217">
        <v>4972</v>
      </c>
      <c r="P111" s="219">
        <v>4859</v>
      </c>
      <c r="Q111" s="217">
        <v>4411</v>
      </c>
      <c r="R111" s="219">
        <v>883</v>
      </c>
      <c r="S111" s="217">
        <v>779</v>
      </c>
      <c r="T111" s="219">
        <v>2586</v>
      </c>
      <c r="U111" s="217">
        <v>2386</v>
      </c>
      <c r="V111" s="219">
        <v>3469</v>
      </c>
      <c r="W111" s="217">
        <v>3165</v>
      </c>
      <c r="X111" s="219">
        <v>6634</v>
      </c>
      <c r="Y111" s="219">
        <v>1662</v>
      </c>
      <c r="Z111" s="217">
        <v>4972</v>
      </c>
      <c r="AA111" s="12"/>
    </row>
    <row r="112" spans="1:27">
      <c r="A112" s="55">
        <v>7</v>
      </c>
      <c r="B112" s="56">
        <v>1</v>
      </c>
      <c r="C112" s="56">
        <v>4</v>
      </c>
      <c r="D112" s="24">
        <v>562004</v>
      </c>
      <c r="E112" s="44" t="s">
        <v>104</v>
      </c>
      <c r="F112" s="218">
        <v>13736</v>
      </c>
      <c r="G112" s="219">
        <v>1976</v>
      </c>
      <c r="H112" s="219">
        <v>2027</v>
      </c>
      <c r="I112" s="219">
        <v>2478</v>
      </c>
      <c r="J112" s="219">
        <v>2512</v>
      </c>
      <c r="K112" s="219">
        <v>2615</v>
      </c>
      <c r="L112" s="217">
        <v>2128</v>
      </c>
      <c r="M112" s="219">
        <v>4003</v>
      </c>
      <c r="N112" s="219">
        <v>6481</v>
      </c>
      <c r="O112" s="217">
        <v>7255</v>
      </c>
      <c r="P112" s="219">
        <v>7078</v>
      </c>
      <c r="Q112" s="217">
        <v>6658</v>
      </c>
      <c r="R112" s="219">
        <v>1263</v>
      </c>
      <c r="S112" s="217">
        <v>1215</v>
      </c>
      <c r="T112" s="219">
        <v>3754</v>
      </c>
      <c r="U112" s="217">
        <v>3501</v>
      </c>
      <c r="V112" s="219">
        <v>5017</v>
      </c>
      <c r="W112" s="217">
        <v>4716</v>
      </c>
      <c r="X112" s="219">
        <v>9733</v>
      </c>
      <c r="Y112" s="219">
        <v>2478</v>
      </c>
      <c r="Z112" s="217">
        <v>7255</v>
      </c>
      <c r="AA112" s="12"/>
    </row>
    <row r="113" spans="1:27">
      <c r="A113" s="55">
        <v>4</v>
      </c>
      <c r="B113" s="56">
        <v>2</v>
      </c>
      <c r="C113" s="56">
        <v>3</v>
      </c>
      <c r="D113" s="24">
        <v>562008</v>
      </c>
      <c r="E113" s="44" t="s">
        <v>105</v>
      </c>
      <c r="F113" s="218">
        <v>6539</v>
      </c>
      <c r="G113" s="219">
        <v>962</v>
      </c>
      <c r="H113" s="219">
        <v>974</v>
      </c>
      <c r="I113" s="219">
        <v>1239</v>
      </c>
      <c r="J113" s="219">
        <v>1180</v>
      </c>
      <c r="K113" s="219">
        <v>1206</v>
      </c>
      <c r="L113" s="217">
        <v>978</v>
      </c>
      <c r="M113" s="219">
        <v>1936</v>
      </c>
      <c r="N113" s="219">
        <v>3175</v>
      </c>
      <c r="O113" s="217">
        <v>3364</v>
      </c>
      <c r="P113" s="219">
        <v>3353</v>
      </c>
      <c r="Q113" s="217">
        <v>3186</v>
      </c>
      <c r="R113" s="219">
        <v>625</v>
      </c>
      <c r="S113" s="217">
        <v>614</v>
      </c>
      <c r="T113" s="219">
        <v>1744</v>
      </c>
      <c r="U113" s="217">
        <v>1620</v>
      </c>
      <c r="V113" s="219">
        <v>2369</v>
      </c>
      <c r="W113" s="217">
        <v>2234</v>
      </c>
      <c r="X113" s="219">
        <v>4603</v>
      </c>
      <c r="Y113" s="219">
        <v>1239</v>
      </c>
      <c r="Z113" s="217">
        <v>3364</v>
      </c>
      <c r="AA113" s="12"/>
    </row>
    <row r="114" spans="1:27">
      <c r="A114" s="55">
        <v>8</v>
      </c>
      <c r="B114" s="56">
        <v>2</v>
      </c>
      <c r="C114" s="56">
        <v>4</v>
      </c>
      <c r="D114" s="24">
        <v>562012</v>
      </c>
      <c r="E114" s="44" t="s">
        <v>106</v>
      </c>
      <c r="F114" s="218">
        <v>14033</v>
      </c>
      <c r="G114" s="219">
        <v>2040</v>
      </c>
      <c r="H114" s="219">
        <v>1970</v>
      </c>
      <c r="I114" s="219">
        <v>2514</v>
      </c>
      <c r="J114" s="219">
        <v>2612</v>
      </c>
      <c r="K114" s="219">
        <v>2760</v>
      </c>
      <c r="L114" s="217">
        <v>2137</v>
      </c>
      <c r="M114" s="219">
        <v>4010</v>
      </c>
      <c r="N114" s="219">
        <v>6524</v>
      </c>
      <c r="O114" s="217">
        <v>7509</v>
      </c>
      <c r="P114" s="219">
        <v>7235</v>
      </c>
      <c r="Q114" s="217">
        <v>6798</v>
      </c>
      <c r="R114" s="219">
        <v>1282</v>
      </c>
      <c r="S114" s="217">
        <v>1232</v>
      </c>
      <c r="T114" s="219">
        <v>3898</v>
      </c>
      <c r="U114" s="217">
        <v>3611</v>
      </c>
      <c r="V114" s="219">
        <v>5180</v>
      </c>
      <c r="W114" s="217">
        <v>4843</v>
      </c>
      <c r="X114" s="219">
        <v>10023</v>
      </c>
      <c r="Y114" s="219">
        <v>2514</v>
      </c>
      <c r="Z114" s="217">
        <v>7509</v>
      </c>
      <c r="AA114" s="12"/>
    </row>
    <row r="115" spans="1:27">
      <c r="A115" s="55">
        <v>7</v>
      </c>
      <c r="B115" s="56">
        <v>1</v>
      </c>
      <c r="C115" s="56">
        <v>4</v>
      </c>
      <c r="D115" s="24">
        <v>562014</v>
      </c>
      <c r="E115" s="44" t="s">
        <v>107</v>
      </c>
      <c r="F115" s="218">
        <v>16426</v>
      </c>
      <c r="G115" s="219">
        <v>2407</v>
      </c>
      <c r="H115" s="219">
        <v>2367</v>
      </c>
      <c r="I115" s="219">
        <v>3017</v>
      </c>
      <c r="J115" s="219">
        <v>3056</v>
      </c>
      <c r="K115" s="219">
        <v>3142</v>
      </c>
      <c r="L115" s="217">
        <v>2437</v>
      </c>
      <c r="M115" s="219">
        <v>4774</v>
      </c>
      <c r="N115" s="219">
        <v>7791</v>
      </c>
      <c r="O115" s="217">
        <v>8635</v>
      </c>
      <c r="P115" s="219">
        <v>8461</v>
      </c>
      <c r="Q115" s="217">
        <v>7965</v>
      </c>
      <c r="R115" s="219">
        <v>1577</v>
      </c>
      <c r="S115" s="217">
        <v>1440</v>
      </c>
      <c r="T115" s="219">
        <v>4393</v>
      </c>
      <c r="U115" s="217">
        <v>4242</v>
      </c>
      <c r="V115" s="219">
        <v>5970</v>
      </c>
      <c r="W115" s="217">
        <v>5682</v>
      </c>
      <c r="X115" s="219">
        <v>11652</v>
      </c>
      <c r="Y115" s="219">
        <v>3017</v>
      </c>
      <c r="Z115" s="217">
        <v>8635</v>
      </c>
      <c r="AA115" s="12"/>
    </row>
    <row r="116" spans="1:27">
      <c r="A116" s="55">
        <v>6</v>
      </c>
      <c r="B116" s="56">
        <v>4</v>
      </c>
      <c r="C116" s="56">
        <v>3</v>
      </c>
      <c r="D116" s="24">
        <v>562016</v>
      </c>
      <c r="E116" s="44" t="s">
        <v>108</v>
      </c>
      <c r="F116" s="218">
        <v>7127</v>
      </c>
      <c r="G116" s="219">
        <v>950</v>
      </c>
      <c r="H116" s="219">
        <v>1036</v>
      </c>
      <c r="I116" s="219">
        <v>1328</v>
      </c>
      <c r="J116" s="219">
        <v>1297</v>
      </c>
      <c r="K116" s="219">
        <v>1449</v>
      </c>
      <c r="L116" s="217">
        <v>1067</v>
      </c>
      <c r="M116" s="219">
        <v>1986</v>
      </c>
      <c r="N116" s="219">
        <v>3314</v>
      </c>
      <c r="O116" s="217">
        <v>3813</v>
      </c>
      <c r="P116" s="219">
        <v>3660</v>
      </c>
      <c r="Q116" s="217">
        <v>3467</v>
      </c>
      <c r="R116" s="219">
        <v>676</v>
      </c>
      <c r="S116" s="217">
        <v>652</v>
      </c>
      <c r="T116" s="219">
        <v>1950</v>
      </c>
      <c r="U116" s="217">
        <v>1863</v>
      </c>
      <c r="V116" s="219">
        <v>2626</v>
      </c>
      <c r="W116" s="217">
        <v>2515</v>
      </c>
      <c r="X116" s="219">
        <v>5141</v>
      </c>
      <c r="Y116" s="219">
        <v>1328</v>
      </c>
      <c r="Z116" s="217">
        <v>3813</v>
      </c>
      <c r="AA116" s="12"/>
    </row>
    <row r="117" spans="1:27">
      <c r="A117" s="55">
        <v>7</v>
      </c>
      <c r="B117" s="56">
        <v>1</v>
      </c>
      <c r="C117" s="56">
        <v>4</v>
      </c>
      <c r="D117" s="24">
        <v>562020</v>
      </c>
      <c r="E117" s="44" t="s">
        <v>109</v>
      </c>
      <c r="F117" s="218">
        <v>11974</v>
      </c>
      <c r="G117" s="219">
        <v>1679</v>
      </c>
      <c r="H117" s="219">
        <v>1866</v>
      </c>
      <c r="I117" s="219">
        <v>2217</v>
      </c>
      <c r="J117" s="219">
        <v>2159</v>
      </c>
      <c r="K117" s="219">
        <v>2218</v>
      </c>
      <c r="L117" s="217">
        <v>1835</v>
      </c>
      <c r="M117" s="219">
        <v>3545</v>
      </c>
      <c r="N117" s="219">
        <v>5762</v>
      </c>
      <c r="O117" s="217">
        <v>6212</v>
      </c>
      <c r="P117" s="219">
        <v>6233</v>
      </c>
      <c r="Q117" s="217">
        <v>5741</v>
      </c>
      <c r="R117" s="219">
        <v>1189</v>
      </c>
      <c r="S117" s="217">
        <v>1028</v>
      </c>
      <c r="T117" s="219">
        <v>3241</v>
      </c>
      <c r="U117" s="217">
        <v>2971</v>
      </c>
      <c r="V117" s="219">
        <v>4430</v>
      </c>
      <c r="W117" s="217">
        <v>3999</v>
      </c>
      <c r="X117" s="219">
        <v>8429</v>
      </c>
      <c r="Y117" s="219">
        <v>2217</v>
      </c>
      <c r="Z117" s="217">
        <v>6212</v>
      </c>
      <c r="AA117" s="12"/>
    </row>
    <row r="118" spans="1:27">
      <c r="A118" s="55">
        <v>7</v>
      </c>
      <c r="B118" s="56">
        <v>1</v>
      </c>
      <c r="C118" s="56">
        <v>4</v>
      </c>
      <c r="D118" s="24">
        <v>562024</v>
      </c>
      <c r="E118" s="44" t="s">
        <v>110</v>
      </c>
      <c r="F118" s="218">
        <v>16172</v>
      </c>
      <c r="G118" s="219">
        <v>2402</v>
      </c>
      <c r="H118" s="219">
        <v>2510</v>
      </c>
      <c r="I118" s="219">
        <v>2958</v>
      </c>
      <c r="J118" s="219">
        <v>2909</v>
      </c>
      <c r="K118" s="219">
        <v>2951</v>
      </c>
      <c r="L118" s="217">
        <v>2442</v>
      </c>
      <c r="M118" s="219">
        <v>4912</v>
      </c>
      <c r="N118" s="219">
        <v>7870</v>
      </c>
      <c r="O118" s="217">
        <v>8302</v>
      </c>
      <c r="P118" s="219">
        <v>8389</v>
      </c>
      <c r="Q118" s="217">
        <v>7783</v>
      </c>
      <c r="R118" s="219">
        <v>1545</v>
      </c>
      <c r="S118" s="217">
        <v>1413</v>
      </c>
      <c r="T118" s="219">
        <v>4292</v>
      </c>
      <c r="U118" s="217">
        <v>4010</v>
      </c>
      <c r="V118" s="219">
        <v>5837</v>
      </c>
      <c r="W118" s="217">
        <v>5423</v>
      </c>
      <c r="X118" s="219">
        <v>11260</v>
      </c>
      <c r="Y118" s="219">
        <v>2958</v>
      </c>
      <c r="Z118" s="217">
        <v>8302</v>
      </c>
      <c r="AA118" s="12"/>
    </row>
    <row r="119" spans="1:27">
      <c r="A119" s="55">
        <v>4</v>
      </c>
      <c r="B119" s="56">
        <v>1</v>
      </c>
      <c r="C119" s="56">
        <v>3</v>
      </c>
      <c r="D119" s="24">
        <v>562028</v>
      </c>
      <c r="E119" s="44" t="s">
        <v>111</v>
      </c>
      <c r="F119" s="218">
        <v>6006</v>
      </c>
      <c r="G119" s="219">
        <v>842</v>
      </c>
      <c r="H119" s="219">
        <v>849</v>
      </c>
      <c r="I119" s="219">
        <v>1001</v>
      </c>
      <c r="J119" s="219">
        <v>1113</v>
      </c>
      <c r="K119" s="219">
        <v>1151</v>
      </c>
      <c r="L119" s="217">
        <v>1050</v>
      </c>
      <c r="M119" s="219">
        <v>1691</v>
      </c>
      <c r="N119" s="219">
        <v>2692</v>
      </c>
      <c r="O119" s="217">
        <v>3314</v>
      </c>
      <c r="P119" s="219">
        <v>3037</v>
      </c>
      <c r="Q119" s="217">
        <v>2969</v>
      </c>
      <c r="R119" s="219">
        <v>486</v>
      </c>
      <c r="S119" s="217">
        <v>515</v>
      </c>
      <c r="T119" s="219">
        <v>1711</v>
      </c>
      <c r="U119" s="217">
        <v>1603</v>
      </c>
      <c r="V119" s="219">
        <v>2197</v>
      </c>
      <c r="W119" s="217">
        <v>2118</v>
      </c>
      <c r="X119" s="219">
        <v>4315</v>
      </c>
      <c r="Y119" s="219">
        <v>1001</v>
      </c>
      <c r="Z119" s="217">
        <v>3314</v>
      </c>
      <c r="AA119" s="12"/>
    </row>
    <row r="120" spans="1:27">
      <c r="A120" s="55">
        <v>7</v>
      </c>
      <c r="B120" s="56">
        <v>1</v>
      </c>
      <c r="C120" s="56">
        <v>4</v>
      </c>
      <c r="D120" s="24">
        <v>562032</v>
      </c>
      <c r="E120" s="44" t="s">
        <v>112</v>
      </c>
      <c r="F120" s="218">
        <v>21561</v>
      </c>
      <c r="G120" s="219">
        <v>3155</v>
      </c>
      <c r="H120" s="219">
        <v>3181</v>
      </c>
      <c r="I120" s="219">
        <v>3882</v>
      </c>
      <c r="J120" s="219">
        <v>3900</v>
      </c>
      <c r="K120" s="219">
        <v>4119</v>
      </c>
      <c r="L120" s="217">
        <v>3324</v>
      </c>
      <c r="M120" s="219">
        <v>6336</v>
      </c>
      <c r="N120" s="219">
        <v>10218</v>
      </c>
      <c r="O120" s="217">
        <v>11343</v>
      </c>
      <c r="P120" s="219">
        <v>11238</v>
      </c>
      <c r="Q120" s="217">
        <v>10323</v>
      </c>
      <c r="R120" s="219">
        <v>1997</v>
      </c>
      <c r="S120" s="217">
        <v>1885</v>
      </c>
      <c r="T120" s="219">
        <v>5980</v>
      </c>
      <c r="U120" s="217">
        <v>5363</v>
      </c>
      <c r="V120" s="219">
        <v>7977</v>
      </c>
      <c r="W120" s="217">
        <v>7248</v>
      </c>
      <c r="X120" s="219">
        <v>15225</v>
      </c>
      <c r="Y120" s="219">
        <v>3882</v>
      </c>
      <c r="Z120" s="217">
        <v>11343</v>
      </c>
      <c r="AA120" s="12"/>
    </row>
    <row r="121" spans="1:27">
      <c r="A121" s="55">
        <v>5</v>
      </c>
      <c r="B121" s="56">
        <v>3</v>
      </c>
      <c r="C121" s="56">
        <v>3</v>
      </c>
      <c r="D121" s="24">
        <v>562036</v>
      </c>
      <c r="E121" s="44" t="s">
        <v>113</v>
      </c>
      <c r="F121" s="218">
        <v>5206</v>
      </c>
      <c r="G121" s="219">
        <v>744</v>
      </c>
      <c r="H121" s="219">
        <v>808</v>
      </c>
      <c r="I121" s="219">
        <v>972</v>
      </c>
      <c r="J121" s="219">
        <v>963</v>
      </c>
      <c r="K121" s="219">
        <v>979</v>
      </c>
      <c r="L121" s="217">
        <v>740</v>
      </c>
      <c r="M121" s="219">
        <v>1552</v>
      </c>
      <c r="N121" s="219">
        <v>2524</v>
      </c>
      <c r="O121" s="217">
        <v>2682</v>
      </c>
      <c r="P121" s="219">
        <v>2666</v>
      </c>
      <c r="Q121" s="217">
        <v>2540</v>
      </c>
      <c r="R121" s="219">
        <v>500</v>
      </c>
      <c r="S121" s="217">
        <v>472</v>
      </c>
      <c r="T121" s="219">
        <v>1382</v>
      </c>
      <c r="U121" s="217">
        <v>1300</v>
      </c>
      <c r="V121" s="219">
        <v>1882</v>
      </c>
      <c r="W121" s="217">
        <v>1772</v>
      </c>
      <c r="X121" s="219">
        <v>3654</v>
      </c>
      <c r="Y121" s="219">
        <v>972</v>
      </c>
      <c r="Z121" s="217">
        <v>2682</v>
      </c>
      <c r="AA121" s="12"/>
    </row>
    <row r="122" spans="1:27">
      <c r="A122" s="55">
        <v>3</v>
      </c>
      <c r="B122" s="56">
        <v>4</v>
      </c>
      <c r="C122" s="56">
        <v>2</v>
      </c>
      <c r="D122" s="24">
        <v>566000</v>
      </c>
      <c r="E122" s="44" t="s">
        <v>266</v>
      </c>
      <c r="F122" s="218">
        <v>53514</v>
      </c>
      <c r="G122" s="219">
        <v>7421</v>
      </c>
      <c r="H122" s="219">
        <v>7517</v>
      </c>
      <c r="I122" s="219">
        <v>9417</v>
      </c>
      <c r="J122" s="219">
        <v>9839</v>
      </c>
      <c r="K122" s="219">
        <v>10643</v>
      </c>
      <c r="L122" s="217">
        <v>8677</v>
      </c>
      <c r="M122" s="219">
        <v>14938</v>
      </c>
      <c r="N122" s="219">
        <v>24355</v>
      </c>
      <c r="O122" s="217">
        <v>29159</v>
      </c>
      <c r="P122" s="219">
        <v>27803</v>
      </c>
      <c r="Q122" s="217">
        <v>25711</v>
      </c>
      <c r="R122" s="219">
        <v>4862</v>
      </c>
      <c r="S122" s="217">
        <v>4555</v>
      </c>
      <c r="T122" s="219">
        <v>15251</v>
      </c>
      <c r="U122" s="217">
        <v>13908</v>
      </c>
      <c r="V122" s="219">
        <v>20113</v>
      </c>
      <c r="W122" s="217">
        <v>18463</v>
      </c>
      <c r="X122" s="219">
        <v>38576</v>
      </c>
      <c r="Y122" s="219">
        <v>9417</v>
      </c>
      <c r="Z122" s="217">
        <v>29159</v>
      </c>
      <c r="AA122" s="12"/>
    </row>
    <row r="123" spans="1:27">
      <c r="A123" s="55">
        <v>6</v>
      </c>
      <c r="B123" s="56">
        <v>4</v>
      </c>
      <c r="C123" s="56">
        <v>3</v>
      </c>
      <c r="D123" s="24">
        <v>566008</v>
      </c>
      <c r="E123" s="44" t="s">
        <v>114</v>
      </c>
      <c r="F123" s="218">
        <v>7197</v>
      </c>
      <c r="G123" s="219">
        <v>1009</v>
      </c>
      <c r="H123" s="219">
        <v>1009</v>
      </c>
      <c r="I123" s="219">
        <v>1199</v>
      </c>
      <c r="J123" s="219">
        <v>1274</v>
      </c>
      <c r="K123" s="219">
        <v>1489</v>
      </c>
      <c r="L123" s="217">
        <v>1217</v>
      </c>
      <c r="M123" s="219">
        <v>2018</v>
      </c>
      <c r="N123" s="219">
        <v>3217</v>
      </c>
      <c r="O123" s="217">
        <v>3980</v>
      </c>
      <c r="P123" s="219">
        <v>3658</v>
      </c>
      <c r="Q123" s="217">
        <v>3539</v>
      </c>
      <c r="R123" s="219">
        <v>632</v>
      </c>
      <c r="S123" s="217">
        <v>567</v>
      </c>
      <c r="T123" s="219">
        <v>1986</v>
      </c>
      <c r="U123" s="217">
        <v>1994</v>
      </c>
      <c r="V123" s="219">
        <v>2618</v>
      </c>
      <c r="W123" s="217">
        <v>2561</v>
      </c>
      <c r="X123" s="219">
        <v>5179</v>
      </c>
      <c r="Y123" s="219">
        <v>1199</v>
      </c>
      <c r="Z123" s="217">
        <v>3980</v>
      </c>
      <c r="AA123" s="12"/>
    </row>
    <row r="124" spans="1:27">
      <c r="A124" s="55">
        <v>5</v>
      </c>
      <c r="B124" s="56">
        <v>3</v>
      </c>
      <c r="C124" s="56">
        <v>3</v>
      </c>
      <c r="D124" s="24">
        <v>566012</v>
      </c>
      <c r="E124" s="44" t="s">
        <v>115</v>
      </c>
      <c r="F124" s="218">
        <v>8236</v>
      </c>
      <c r="G124" s="219">
        <v>1226</v>
      </c>
      <c r="H124" s="219">
        <v>1307</v>
      </c>
      <c r="I124" s="219">
        <v>1572</v>
      </c>
      <c r="J124" s="219">
        <v>1471</v>
      </c>
      <c r="K124" s="219">
        <v>1486</v>
      </c>
      <c r="L124" s="217">
        <v>1174</v>
      </c>
      <c r="M124" s="219">
        <v>2533</v>
      </c>
      <c r="N124" s="219">
        <v>4105</v>
      </c>
      <c r="O124" s="217">
        <v>4131</v>
      </c>
      <c r="P124" s="219">
        <v>4221</v>
      </c>
      <c r="Q124" s="217">
        <v>4015</v>
      </c>
      <c r="R124" s="219">
        <v>808</v>
      </c>
      <c r="S124" s="217">
        <v>764</v>
      </c>
      <c r="T124" s="219">
        <v>2101</v>
      </c>
      <c r="U124" s="217">
        <v>2030</v>
      </c>
      <c r="V124" s="219">
        <v>2909</v>
      </c>
      <c r="W124" s="217">
        <v>2794</v>
      </c>
      <c r="X124" s="219">
        <v>5703</v>
      </c>
      <c r="Y124" s="219">
        <v>1572</v>
      </c>
      <c r="Z124" s="217">
        <v>4131</v>
      </c>
      <c r="AA124" s="12"/>
    </row>
    <row r="125" spans="1:27">
      <c r="A125" s="55">
        <v>10</v>
      </c>
      <c r="B125" s="56">
        <v>4</v>
      </c>
      <c r="C125" s="56">
        <v>4</v>
      </c>
      <c r="D125" s="24">
        <v>566028</v>
      </c>
      <c r="E125" s="44" t="s">
        <v>116</v>
      </c>
      <c r="F125" s="218">
        <v>11019</v>
      </c>
      <c r="G125" s="219">
        <v>1568</v>
      </c>
      <c r="H125" s="219">
        <v>1567</v>
      </c>
      <c r="I125" s="219">
        <v>1949</v>
      </c>
      <c r="J125" s="219">
        <v>2023</v>
      </c>
      <c r="K125" s="219">
        <v>2186</v>
      </c>
      <c r="L125" s="217">
        <v>1726</v>
      </c>
      <c r="M125" s="219">
        <v>3135</v>
      </c>
      <c r="N125" s="219">
        <v>5084</v>
      </c>
      <c r="O125" s="217">
        <v>5935</v>
      </c>
      <c r="P125" s="219">
        <v>5707</v>
      </c>
      <c r="Q125" s="217">
        <v>5312</v>
      </c>
      <c r="R125" s="219">
        <v>1020</v>
      </c>
      <c r="S125" s="217">
        <v>929</v>
      </c>
      <c r="T125" s="219">
        <v>3094</v>
      </c>
      <c r="U125" s="217">
        <v>2841</v>
      </c>
      <c r="V125" s="219">
        <v>4114</v>
      </c>
      <c r="W125" s="217">
        <v>3770</v>
      </c>
      <c r="X125" s="219">
        <v>7884</v>
      </c>
      <c r="Y125" s="219">
        <v>1949</v>
      </c>
      <c r="Z125" s="217">
        <v>5935</v>
      </c>
      <c r="AA125" s="12"/>
    </row>
    <row r="126" spans="1:27">
      <c r="A126" s="55">
        <v>9</v>
      </c>
      <c r="B126" s="56">
        <v>3</v>
      </c>
      <c r="C126" s="56">
        <v>4</v>
      </c>
      <c r="D126" s="24">
        <v>566076</v>
      </c>
      <c r="E126" s="44" t="s">
        <v>117</v>
      </c>
      <c r="F126" s="218">
        <v>15868</v>
      </c>
      <c r="G126" s="219">
        <v>2366</v>
      </c>
      <c r="H126" s="219">
        <v>2273</v>
      </c>
      <c r="I126" s="219">
        <v>2947</v>
      </c>
      <c r="J126" s="219">
        <v>2875</v>
      </c>
      <c r="K126" s="219">
        <v>2896</v>
      </c>
      <c r="L126" s="217">
        <v>2511</v>
      </c>
      <c r="M126" s="219">
        <v>4639</v>
      </c>
      <c r="N126" s="219">
        <v>7586</v>
      </c>
      <c r="O126" s="217">
        <v>8282</v>
      </c>
      <c r="P126" s="219">
        <v>8146</v>
      </c>
      <c r="Q126" s="217">
        <v>7722</v>
      </c>
      <c r="R126" s="219">
        <v>1502</v>
      </c>
      <c r="S126" s="217">
        <v>1445</v>
      </c>
      <c r="T126" s="219">
        <v>4259</v>
      </c>
      <c r="U126" s="217">
        <v>4023</v>
      </c>
      <c r="V126" s="219">
        <v>5761</v>
      </c>
      <c r="W126" s="217">
        <v>5468</v>
      </c>
      <c r="X126" s="219">
        <v>11229</v>
      </c>
      <c r="Y126" s="219">
        <v>2947</v>
      </c>
      <c r="Z126" s="217">
        <v>8282</v>
      </c>
      <c r="AA126" s="12"/>
    </row>
    <row r="127" spans="1:27">
      <c r="A127" s="55">
        <v>3</v>
      </c>
      <c r="B127" s="56">
        <v>4</v>
      </c>
      <c r="C127" s="56">
        <v>2</v>
      </c>
      <c r="D127" s="24">
        <v>570000</v>
      </c>
      <c r="E127" s="44" t="s">
        <v>267</v>
      </c>
      <c r="F127" s="218">
        <v>33884</v>
      </c>
      <c r="G127" s="219">
        <v>4663</v>
      </c>
      <c r="H127" s="219">
        <v>4833</v>
      </c>
      <c r="I127" s="219">
        <v>6177</v>
      </c>
      <c r="J127" s="219">
        <v>6140</v>
      </c>
      <c r="K127" s="219">
        <v>6734</v>
      </c>
      <c r="L127" s="217">
        <v>5337</v>
      </c>
      <c r="M127" s="219">
        <v>9496</v>
      </c>
      <c r="N127" s="219">
        <v>15673</v>
      </c>
      <c r="O127" s="217">
        <v>18211</v>
      </c>
      <c r="P127" s="219">
        <v>17525</v>
      </c>
      <c r="Q127" s="217">
        <v>16359</v>
      </c>
      <c r="R127" s="219">
        <v>3274</v>
      </c>
      <c r="S127" s="217">
        <v>2903</v>
      </c>
      <c r="T127" s="219">
        <v>9387</v>
      </c>
      <c r="U127" s="217">
        <v>8824</v>
      </c>
      <c r="V127" s="219">
        <v>12661</v>
      </c>
      <c r="W127" s="217">
        <v>11727</v>
      </c>
      <c r="X127" s="219">
        <v>24388</v>
      </c>
      <c r="Y127" s="219">
        <v>6177</v>
      </c>
      <c r="Z127" s="217">
        <v>18211</v>
      </c>
      <c r="AA127" s="12"/>
    </row>
    <row r="128" spans="1:27">
      <c r="A128" s="55">
        <v>8</v>
      </c>
      <c r="B128" s="56">
        <v>2</v>
      </c>
      <c r="C128" s="56">
        <v>4</v>
      </c>
      <c r="D128" s="24">
        <v>570004</v>
      </c>
      <c r="E128" s="44" t="s">
        <v>118</v>
      </c>
      <c r="F128" s="218">
        <v>11327</v>
      </c>
      <c r="G128" s="219">
        <v>1524</v>
      </c>
      <c r="H128" s="219">
        <v>1584</v>
      </c>
      <c r="I128" s="219">
        <v>2014</v>
      </c>
      <c r="J128" s="219">
        <v>2122</v>
      </c>
      <c r="K128" s="219">
        <v>2302</v>
      </c>
      <c r="L128" s="217">
        <v>1781</v>
      </c>
      <c r="M128" s="219">
        <v>3108</v>
      </c>
      <c r="N128" s="219">
        <v>5122</v>
      </c>
      <c r="O128" s="217">
        <v>6205</v>
      </c>
      <c r="P128" s="219">
        <v>5804</v>
      </c>
      <c r="Q128" s="217">
        <v>5523</v>
      </c>
      <c r="R128" s="219">
        <v>1040</v>
      </c>
      <c r="S128" s="217">
        <v>974</v>
      </c>
      <c r="T128" s="219">
        <v>3144</v>
      </c>
      <c r="U128" s="217">
        <v>3061</v>
      </c>
      <c r="V128" s="219">
        <v>4184</v>
      </c>
      <c r="W128" s="217">
        <v>4035</v>
      </c>
      <c r="X128" s="219">
        <v>8219</v>
      </c>
      <c r="Y128" s="219">
        <v>2014</v>
      </c>
      <c r="Z128" s="217">
        <v>6205</v>
      </c>
      <c r="AA128" s="12"/>
    </row>
    <row r="129" spans="1:27">
      <c r="A129" s="55">
        <v>5</v>
      </c>
      <c r="B129" s="56">
        <v>3</v>
      </c>
      <c r="C129" s="56">
        <v>3</v>
      </c>
      <c r="D129" s="24">
        <v>570008</v>
      </c>
      <c r="E129" s="44" t="s">
        <v>119</v>
      </c>
      <c r="F129" s="218">
        <v>7379</v>
      </c>
      <c r="G129" s="219">
        <v>1013</v>
      </c>
      <c r="H129" s="219">
        <v>1011</v>
      </c>
      <c r="I129" s="219">
        <v>1306</v>
      </c>
      <c r="J129" s="219">
        <v>1369</v>
      </c>
      <c r="K129" s="219">
        <v>1496</v>
      </c>
      <c r="L129" s="217">
        <v>1184</v>
      </c>
      <c r="M129" s="219">
        <v>2024</v>
      </c>
      <c r="N129" s="219">
        <v>3330</v>
      </c>
      <c r="O129" s="217">
        <v>4049</v>
      </c>
      <c r="P129" s="219">
        <v>3767</v>
      </c>
      <c r="Q129" s="217">
        <v>3612</v>
      </c>
      <c r="R129" s="219">
        <v>663</v>
      </c>
      <c r="S129" s="217">
        <v>643</v>
      </c>
      <c r="T129" s="219">
        <v>2099</v>
      </c>
      <c r="U129" s="217">
        <v>1950</v>
      </c>
      <c r="V129" s="219">
        <v>2762</v>
      </c>
      <c r="W129" s="217">
        <v>2593</v>
      </c>
      <c r="X129" s="219">
        <v>5355</v>
      </c>
      <c r="Y129" s="219">
        <v>1306</v>
      </c>
      <c r="Z129" s="217">
        <v>4049</v>
      </c>
      <c r="AA129" s="12"/>
    </row>
    <row r="130" spans="1:27">
      <c r="A130" s="55">
        <v>6</v>
      </c>
      <c r="B130" s="56">
        <v>4</v>
      </c>
      <c r="C130" s="56">
        <v>3</v>
      </c>
      <c r="D130" s="24">
        <v>570028</v>
      </c>
      <c r="E130" s="44" t="s">
        <v>120</v>
      </c>
      <c r="F130" s="218">
        <v>5886</v>
      </c>
      <c r="G130" s="219">
        <v>833</v>
      </c>
      <c r="H130" s="219">
        <v>802</v>
      </c>
      <c r="I130" s="219">
        <v>1018</v>
      </c>
      <c r="J130" s="219">
        <v>1054</v>
      </c>
      <c r="K130" s="219">
        <v>1179</v>
      </c>
      <c r="L130" s="217">
        <v>1000</v>
      </c>
      <c r="M130" s="219">
        <v>1635</v>
      </c>
      <c r="N130" s="219">
        <v>2653</v>
      </c>
      <c r="O130" s="217">
        <v>3233</v>
      </c>
      <c r="P130" s="219">
        <v>3052</v>
      </c>
      <c r="Q130" s="217">
        <v>2834</v>
      </c>
      <c r="R130" s="219">
        <v>485</v>
      </c>
      <c r="S130" s="217">
        <v>533</v>
      </c>
      <c r="T130" s="219">
        <v>1707</v>
      </c>
      <c r="U130" s="217">
        <v>1526</v>
      </c>
      <c r="V130" s="219">
        <v>2192</v>
      </c>
      <c r="W130" s="217">
        <v>2059</v>
      </c>
      <c r="X130" s="219">
        <v>4251</v>
      </c>
      <c r="Y130" s="219">
        <v>1018</v>
      </c>
      <c r="Z130" s="217">
        <v>3233</v>
      </c>
      <c r="AA130" s="12"/>
    </row>
    <row r="131" spans="1:27">
      <c r="A131" s="55">
        <v>2</v>
      </c>
      <c r="B131" s="56">
        <v>2</v>
      </c>
      <c r="C131" s="56">
        <v>1</v>
      </c>
      <c r="D131" s="51">
        <v>711000</v>
      </c>
      <c r="E131" s="43" t="s">
        <v>368</v>
      </c>
      <c r="F131" s="218">
        <v>68983</v>
      </c>
      <c r="G131" s="219">
        <v>10102</v>
      </c>
      <c r="H131" s="219">
        <v>9850</v>
      </c>
      <c r="I131" s="219">
        <v>12418</v>
      </c>
      <c r="J131" s="219">
        <v>12459</v>
      </c>
      <c r="K131" s="219">
        <v>12856</v>
      </c>
      <c r="L131" s="217">
        <v>11298</v>
      </c>
      <c r="M131" s="219">
        <v>19952</v>
      </c>
      <c r="N131" s="219">
        <v>32370</v>
      </c>
      <c r="O131" s="217">
        <v>36613</v>
      </c>
      <c r="P131" s="219">
        <v>35130</v>
      </c>
      <c r="Q131" s="217">
        <v>33853</v>
      </c>
      <c r="R131" s="219">
        <v>6314</v>
      </c>
      <c r="S131" s="217">
        <v>6104</v>
      </c>
      <c r="T131" s="219">
        <v>18661</v>
      </c>
      <c r="U131" s="217">
        <v>17952</v>
      </c>
      <c r="V131" s="219">
        <v>24975</v>
      </c>
      <c r="W131" s="217">
        <v>24056</v>
      </c>
      <c r="X131" s="219">
        <v>49031</v>
      </c>
      <c r="Y131" s="219">
        <v>12418</v>
      </c>
      <c r="Z131" s="217">
        <v>36613</v>
      </c>
      <c r="AA131" s="12"/>
    </row>
    <row r="132" spans="1:27">
      <c r="A132" s="55">
        <v>3</v>
      </c>
      <c r="B132" s="56">
        <v>4</v>
      </c>
      <c r="C132" s="56">
        <v>2</v>
      </c>
      <c r="D132" s="24">
        <v>754000</v>
      </c>
      <c r="E132" s="44" t="s">
        <v>268</v>
      </c>
      <c r="F132" s="220">
        <v>40926</v>
      </c>
      <c r="G132" s="221">
        <v>5678</v>
      </c>
      <c r="H132" s="221">
        <v>5704</v>
      </c>
      <c r="I132" s="221">
        <v>7360</v>
      </c>
      <c r="J132" s="221">
        <v>7691</v>
      </c>
      <c r="K132" s="221">
        <v>8084</v>
      </c>
      <c r="L132" s="222">
        <v>6409</v>
      </c>
      <c r="M132" s="219">
        <v>11382</v>
      </c>
      <c r="N132" s="219">
        <v>18742</v>
      </c>
      <c r="O132" s="217">
        <v>22184</v>
      </c>
      <c r="P132" s="219">
        <v>21156</v>
      </c>
      <c r="Q132" s="217">
        <v>19770</v>
      </c>
      <c r="R132" s="219">
        <v>3737</v>
      </c>
      <c r="S132" s="217">
        <v>3623</v>
      </c>
      <c r="T132" s="219">
        <v>11576</v>
      </c>
      <c r="U132" s="217">
        <v>10608</v>
      </c>
      <c r="V132" s="219">
        <v>15313</v>
      </c>
      <c r="W132" s="217">
        <v>14231</v>
      </c>
      <c r="X132" s="219">
        <v>29544</v>
      </c>
      <c r="Y132" s="219">
        <v>7360</v>
      </c>
      <c r="Z132" s="217">
        <v>22184</v>
      </c>
      <c r="AA132" s="12"/>
    </row>
    <row r="133" spans="1:27">
      <c r="A133" s="55">
        <v>9</v>
      </c>
      <c r="B133" s="56">
        <v>3</v>
      </c>
      <c r="C133" s="56">
        <v>4</v>
      </c>
      <c r="D133" s="24">
        <v>754008</v>
      </c>
      <c r="E133" s="44" t="s">
        <v>121</v>
      </c>
      <c r="F133" s="218">
        <v>21249</v>
      </c>
      <c r="G133" s="219">
        <v>3167</v>
      </c>
      <c r="H133" s="219">
        <v>3164</v>
      </c>
      <c r="I133" s="219">
        <v>3985</v>
      </c>
      <c r="J133" s="219">
        <v>3788</v>
      </c>
      <c r="K133" s="219">
        <v>3921</v>
      </c>
      <c r="L133" s="217">
        <v>3224</v>
      </c>
      <c r="M133" s="219">
        <v>6331</v>
      </c>
      <c r="N133" s="219">
        <v>10316</v>
      </c>
      <c r="O133" s="217">
        <v>10933</v>
      </c>
      <c r="P133" s="219">
        <v>10978</v>
      </c>
      <c r="Q133" s="217">
        <v>10271</v>
      </c>
      <c r="R133" s="219">
        <v>2076</v>
      </c>
      <c r="S133" s="217">
        <v>1909</v>
      </c>
      <c r="T133" s="219">
        <v>5656</v>
      </c>
      <c r="U133" s="217">
        <v>5277</v>
      </c>
      <c r="V133" s="219">
        <v>7732</v>
      </c>
      <c r="W133" s="217">
        <v>7186</v>
      </c>
      <c r="X133" s="219">
        <v>14918</v>
      </c>
      <c r="Y133" s="219">
        <v>3985</v>
      </c>
      <c r="Z133" s="217">
        <v>10933</v>
      </c>
      <c r="AA133" s="12"/>
    </row>
    <row r="134" spans="1:27">
      <c r="A134" s="55">
        <v>6</v>
      </c>
      <c r="B134" s="56">
        <v>4</v>
      </c>
      <c r="C134" s="56">
        <v>3</v>
      </c>
      <c r="D134" s="24">
        <v>754028</v>
      </c>
      <c r="E134" s="44" t="s">
        <v>269</v>
      </c>
      <c r="F134" s="218">
        <v>9995</v>
      </c>
      <c r="G134" s="219">
        <v>1361</v>
      </c>
      <c r="H134" s="219">
        <v>1351</v>
      </c>
      <c r="I134" s="219">
        <v>1690</v>
      </c>
      <c r="J134" s="219">
        <v>1822</v>
      </c>
      <c r="K134" s="219">
        <v>2051</v>
      </c>
      <c r="L134" s="217">
        <v>1720</v>
      </c>
      <c r="M134" s="219">
        <v>2712</v>
      </c>
      <c r="N134" s="219">
        <v>4402</v>
      </c>
      <c r="O134" s="217">
        <v>5593</v>
      </c>
      <c r="P134" s="219">
        <v>5236</v>
      </c>
      <c r="Q134" s="217">
        <v>4759</v>
      </c>
      <c r="R134" s="219">
        <v>863</v>
      </c>
      <c r="S134" s="217">
        <v>827</v>
      </c>
      <c r="T134" s="219">
        <v>2977</v>
      </c>
      <c r="U134" s="217">
        <v>2616</v>
      </c>
      <c r="V134" s="219">
        <v>3840</v>
      </c>
      <c r="W134" s="217">
        <v>3443</v>
      </c>
      <c r="X134" s="219">
        <v>7283</v>
      </c>
      <c r="Y134" s="219">
        <v>1690</v>
      </c>
      <c r="Z134" s="217">
        <v>5593</v>
      </c>
      <c r="AA134" s="12"/>
    </row>
    <row r="135" spans="1:27">
      <c r="A135" s="55">
        <v>6</v>
      </c>
      <c r="B135" s="56">
        <v>4</v>
      </c>
      <c r="C135" s="56">
        <v>3</v>
      </c>
      <c r="D135" s="24">
        <v>754044</v>
      </c>
      <c r="E135" s="44" t="s">
        <v>220</v>
      </c>
      <c r="F135" s="218">
        <v>5496</v>
      </c>
      <c r="G135" s="219">
        <v>772</v>
      </c>
      <c r="H135" s="219">
        <v>829</v>
      </c>
      <c r="I135" s="219">
        <v>991</v>
      </c>
      <c r="J135" s="219">
        <v>992</v>
      </c>
      <c r="K135" s="219">
        <v>1037</v>
      </c>
      <c r="L135" s="217">
        <v>875</v>
      </c>
      <c r="M135" s="219">
        <v>1601</v>
      </c>
      <c r="N135" s="219">
        <v>2592</v>
      </c>
      <c r="O135" s="217">
        <v>2904</v>
      </c>
      <c r="P135" s="219">
        <v>2799</v>
      </c>
      <c r="Q135" s="217">
        <v>2697</v>
      </c>
      <c r="R135" s="219">
        <v>498</v>
      </c>
      <c r="S135" s="217">
        <v>493</v>
      </c>
      <c r="T135" s="219">
        <v>1456</v>
      </c>
      <c r="U135" s="217">
        <v>1448</v>
      </c>
      <c r="V135" s="219">
        <v>1954</v>
      </c>
      <c r="W135" s="217">
        <v>1941</v>
      </c>
      <c r="X135" s="219">
        <v>3895</v>
      </c>
      <c r="Y135" s="219">
        <v>991</v>
      </c>
      <c r="Z135" s="217">
        <v>2904</v>
      </c>
      <c r="AA135" s="12"/>
    </row>
    <row r="136" spans="1:27">
      <c r="A136" s="55">
        <v>3</v>
      </c>
      <c r="B136" s="56">
        <v>4</v>
      </c>
      <c r="C136" s="56">
        <v>2</v>
      </c>
      <c r="D136" s="24">
        <v>758000</v>
      </c>
      <c r="E136" s="44" t="s">
        <v>270</v>
      </c>
      <c r="F136" s="218">
        <v>19894</v>
      </c>
      <c r="G136" s="219">
        <v>2809</v>
      </c>
      <c r="H136" s="219">
        <v>2828</v>
      </c>
      <c r="I136" s="219">
        <v>3538</v>
      </c>
      <c r="J136" s="219">
        <v>3698</v>
      </c>
      <c r="K136" s="219">
        <v>3933</v>
      </c>
      <c r="L136" s="217">
        <v>3088</v>
      </c>
      <c r="M136" s="219">
        <v>5637</v>
      </c>
      <c r="N136" s="219">
        <v>9175</v>
      </c>
      <c r="O136" s="217">
        <v>10719</v>
      </c>
      <c r="P136" s="219">
        <v>10369</v>
      </c>
      <c r="Q136" s="217">
        <v>9525</v>
      </c>
      <c r="R136" s="219">
        <v>1818</v>
      </c>
      <c r="S136" s="217">
        <v>1720</v>
      </c>
      <c r="T136" s="219">
        <v>5582</v>
      </c>
      <c r="U136" s="217">
        <v>5137</v>
      </c>
      <c r="V136" s="219">
        <v>7400</v>
      </c>
      <c r="W136" s="217">
        <v>6857</v>
      </c>
      <c r="X136" s="219">
        <v>14257</v>
      </c>
      <c r="Y136" s="219">
        <v>3538</v>
      </c>
      <c r="Z136" s="217">
        <v>10719</v>
      </c>
      <c r="AA136" s="12"/>
    </row>
    <row r="137" spans="1:27">
      <c r="A137" s="55">
        <v>6</v>
      </c>
      <c r="B137" s="56">
        <v>4</v>
      </c>
      <c r="C137" s="56">
        <v>3</v>
      </c>
      <c r="D137" s="24">
        <v>758004</v>
      </c>
      <c r="E137" s="44" t="s">
        <v>122</v>
      </c>
      <c r="F137" s="218">
        <v>9043</v>
      </c>
      <c r="G137" s="219">
        <v>1235</v>
      </c>
      <c r="H137" s="219">
        <v>1328</v>
      </c>
      <c r="I137" s="219">
        <v>1614</v>
      </c>
      <c r="J137" s="219">
        <v>1682</v>
      </c>
      <c r="K137" s="219">
        <v>1821</v>
      </c>
      <c r="L137" s="217">
        <v>1363</v>
      </c>
      <c r="M137" s="219">
        <v>2563</v>
      </c>
      <c r="N137" s="219">
        <v>4177</v>
      </c>
      <c r="O137" s="217">
        <v>4866</v>
      </c>
      <c r="P137" s="219">
        <v>4673</v>
      </c>
      <c r="Q137" s="217">
        <v>4370</v>
      </c>
      <c r="R137" s="219">
        <v>832</v>
      </c>
      <c r="S137" s="217">
        <v>782</v>
      </c>
      <c r="T137" s="219">
        <v>2528</v>
      </c>
      <c r="U137" s="217">
        <v>2338</v>
      </c>
      <c r="V137" s="219">
        <v>3360</v>
      </c>
      <c r="W137" s="217">
        <v>3120</v>
      </c>
      <c r="X137" s="219">
        <v>6480</v>
      </c>
      <c r="Y137" s="219">
        <v>1614</v>
      </c>
      <c r="Z137" s="217">
        <v>4866</v>
      </c>
      <c r="AA137" s="12"/>
    </row>
    <row r="138" spans="1:27">
      <c r="A138" s="55">
        <v>8</v>
      </c>
      <c r="B138" s="56">
        <v>2</v>
      </c>
      <c r="C138" s="56">
        <v>4</v>
      </c>
      <c r="D138" s="24">
        <v>758012</v>
      </c>
      <c r="E138" s="44" t="s">
        <v>123</v>
      </c>
      <c r="F138" s="218">
        <v>13983</v>
      </c>
      <c r="G138" s="219">
        <v>1940</v>
      </c>
      <c r="H138" s="219">
        <v>2006</v>
      </c>
      <c r="I138" s="219">
        <v>2676</v>
      </c>
      <c r="J138" s="219">
        <v>2699</v>
      </c>
      <c r="K138" s="219">
        <v>2620</v>
      </c>
      <c r="L138" s="217">
        <v>2042</v>
      </c>
      <c r="M138" s="219">
        <v>3946</v>
      </c>
      <c r="N138" s="219">
        <v>6622</v>
      </c>
      <c r="O138" s="217">
        <v>7361</v>
      </c>
      <c r="P138" s="219">
        <v>7184</v>
      </c>
      <c r="Q138" s="217">
        <v>6799</v>
      </c>
      <c r="R138" s="219">
        <v>1362</v>
      </c>
      <c r="S138" s="217">
        <v>1314</v>
      </c>
      <c r="T138" s="219">
        <v>3822</v>
      </c>
      <c r="U138" s="217">
        <v>3539</v>
      </c>
      <c r="V138" s="219">
        <v>5184</v>
      </c>
      <c r="W138" s="217">
        <v>4853</v>
      </c>
      <c r="X138" s="219">
        <v>10037</v>
      </c>
      <c r="Y138" s="219">
        <v>2676</v>
      </c>
      <c r="Z138" s="217">
        <v>7361</v>
      </c>
      <c r="AA138" s="12"/>
    </row>
    <row r="139" spans="1:27">
      <c r="A139" s="55">
        <v>5</v>
      </c>
      <c r="B139" s="56">
        <v>3</v>
      </c>
      <c r="C139" s="56">
        <v>3</v>
      </c>
      <c r="D139" s="24">
        <v>758024</v>
      </c>
      <c r="E139" s="44" t="s">
        <v>124</v>
      </c>
      <c r="F139" s="218">
        <v>7868</v>
      </c>
      <c r="G139" s="219">
        <v>1081</v>
      </c>
      <c r="H139" s="219">
        <v>1124</v>
      </c>
      <c r="I139" s="219">
        <v>1405</v>
      </c>
      <c r="J139" s="219">
        <v>1504</v>
      </c>
      <c r="K139" s="219">
        <v>1560</v>
      </c>
      <c r="L139" s="217">
        <v>1194</v>
      </c>
      <c r="M139" s="219">
        <v>2205</v>
      </c>
      <c r="N139" s="219">
        <v>3610</v>
      </c>
      <c r="O139" s="217">
        <v>4258</v>
      </c>
      <c r="P139" s="219">
        <v>4069</v>
      </c>
      <c r="Q139" s="217">
        <v>3799</v>
      </c>
      <c r="R139" s="219">
        <v>736</v>
      </c>
      <c r="S139" s="217">
        <v>669</v>
      </c>
      <c r="T139" s="219">
        <v>2179</v>
      </c>
      <c r="U139" s="217">
        <v>2079</v>
      </c>
      <c r="V139" s="219">
        <v>2915</v>
      </c>
      <c r="W139" s="217">
        <v>2748</v>
      </c>
      <c r="X139" s="219">
        <v>5663</v>
      </c>
      <c r="Y139" s="219">
        <v>1405</v>
      </c>
      <c r="Z139" s="217">
        <v>4258</v>
      </c>
      <c r="AA139" s="12"/>
    </row>
    <row r="140" spans="1:27">
      <c r="A140" s="55">
        <v>3</v>
      </c>
      <c r="B140" s="56">
        <v>4</v>
      </c>
      <c r="C140" s="56">
        <v>2</v>
      </c>
      <c r="D140" s="24">
        <v>762000</v>
      </c>
      <c r="E140" s="44" t="s">
        <v>271</v>
      </c>
      <c r="F140" s="218">
        <v>27792</v>
      </c>
      <c r="G140" s="219">
        <v>3663</v>
      </c>
      <c r="H140" s="219">
        <v>3845</v>
      </c>
      <c r="I140" s="219">
        <v>4897</v>
      </c>
      <c r="J140" s="219">
        <v>5274</v>
      </c>
      <c r="K140" s="219">
        <v>5740</v>
      </c>
      <c r="L140" s="217">
        <v>4373</v>
      </c>
      <c r="M140" s="219">
        <v>7508</v>
      </c>
      <c r="N140" s="219">
        <v>12405</v>
      </c>
      <c r="O140" s="217">
        <v>15387</v>
      </c>
      <c r="P140" s="219">
        <v>14373</v>
      </c>
      <c r="Q140" s="217">
        <v>13419</v>
      </c>
      <c r="R140" s="219">
        <v>2558</v>
      </c>
      <c r="S140" s="217">
        <v>2339</v>
      </c>
      <c r="T140" s="219">
        <v>7956</v>
      </c>
      <c r="U140" s="217">
        <v>7431</v>
      </c>
      <c r="V140" s="219">
        <v>10514</v>
      </c>
      <c r="W140" s="217">
        <v>9770</v>
      </c>
      <c r="X140" s="219">
        <v>20284</v>
      </c>
      <c r="Y140" s="219">
        <v>4897</v>
      </c>
      <c r="Z140" s="217">
        <v>15387</v>
      </c>
      <c r="AA140" s="12"/>
    </row>
    <row r="141" spans="1:27">
      <c r="A141" s="55">
        <v>3</v>
      </c>
      <c r="B141" s="56">
        <v>4</v>
      </c>
      <c r="C141" s="56">
        <v>2</v>
      </c>
      <c r="D141" s="24">
        <v>766000</v>
      </c>
      <c r="E141" s="44" t="s">
        <v>272</v>
      </c>
      <c r="F141" s="218">
        <v>30492</v>
      </c>
      <c r="G141" s="219">
        <v>4207</v>
      </c>
      <c r="H141" s="219">
        <v>4417</v>
      </c>
      <c r="I141" s="219">
        <v>5607</v>
      </c>
      <c r="J141" s="219">
        <v>5719</v>
      </c>
      <c r="K141" s="219">
        <v>5991</v>
      </c>
      <c r="L141" s="217">
        <v>4551</v>
      </c>
      <c r="M141" s="219">
        <v>8624</v>
      </c>
      <c r="N141" s="219">
        <v>14231</v>
      </c>
      <c r="O141" s="217">
        <v>16261</v>
      </c>
      <c r="P141" s="219">
        <v>15817</v>
      </c>
      <c r="Q141" s="217">
        <v>14675</v>
      </c>
      <c r="R141" s="219">
        <v>2965</v>
      </c>
      <c r="S141" s="217">
        <v>2642</v>
      </c>
      <c r="T141" s="219">
        <v>8432</v>
      </c>
      <c r="U141" s="217">
        <v>7829</v>
      </c>
      <c r="V141" s="219">
        <v>11397</v>
      </c>
      <c r="W141" s="217">
        <v>10471</v>
      </c>
      <c r="X141" s="219">
        <v>21868</v>
      </c>
      <c r="Y141" s="219">
        <v>5607</v>
      </c>
      <c r="Z141" s="217">
        <v>16261</v>
      </c>
      <c r="AA141" s="12"/>
    </row>
    <row r="142" spans="1:27">
      <c r="A142" s="55">
        <v>8</v>
      </c>
      <c r="B142" s="56">
        <v>2</v>
      </c>
      <c r="C142" s="56">
        <v>4</v>
      </c>
      <c r="D142" s="24">
        <v>766008</v>
      </c>
      <c r="E142" s="44" t="s">
        <v>125</v>
      </c>
      <c r="F142" s="218">
        <v>10978</v>
      </c>
      <c r="G142" s="219">
        <v>1526</v>
      </c>
      <c r="H142" s="219">
        <v>1549</v>
      </c>
      <c r="I142" s="219">
        <v>1962</v>
      </c>
      <c r="J142" s="219">
        <v>2111</v>
      </c>
      <c r="K142" s="219">
        <v>2164</v>
      </c>
      <c r="L142" s="217">
        <v>1666</v>
      </c>
      <c r="M142" s="219">
        <v>3075</v>
      </c>
      <c r="N142" s="219">
        <v>5037</v>
      </c>
      <c r="O142" s="217">
        <v>5941</v>
      </c>
      <c r="P142" s="219">
        <v>5685</v>
      </c>
      <c r="Q142" s="217">
        <v>5293</v>
      </c>
      <c r="R142" s="219">
        <v>1028</v>
      </c>
      <c r="S142" s="217">
        <v>934</v>
      </c>
      <c r="T142" s="219">
        <v>3051</v>
      </c>
      <c r="U142" s="217">
        <v>2890</v>
      </c>
      <c r="V142" s="219">
        <v>4079</v>
      </c>
      <c r="W142" s="217">
        <v>3824</v>
      </c>
      <c r="X142" s="219">
        <v>7903</v>
      </c>
      <c r="Y142" s="219">
        <v>1962</v>
      </c>
      <c r="Z142" s="217">
        <v>5941</v>
      </c>
      <c r="AA142" s="12"/>
    </row>
    <row r="143" spans="1:27">
      <c r="A143" s="55">
        <v>8</v>
      </c>
      <c r="B143" s="56">
        <v>2</v>
      </c>
      <c r="C143" s="56">
        <v>4</v>
      </c>
      <c r="D143" s="24">
        <v>766020</v>
      </c>
      <c r="E143" s="44" t="s">
        <v>126</v>
      </c>
      <c r="F143" s="218">
        <v>15937</v>
      </c>
      <c r="G143" s="219">
        <v>2227</v>
      </c>
      <c r="H143" s="219">
        <v>2290</v>
      </c>
      <c r="I143" s="219">
        <v>2888</v>
      </c>
      <c r="J143" s="219">
        <v>3050</v>
      </c>
      <c r="K143" s="219">
        <v>3032</v>
      </c>
      <c r="L143" s="217">
        <v>2450</v>
      </c>
      <c r="M143" s="219">
        <v>4517</v>
      </c>
      <c r="N143" s="219">
        <v>7405</v>
      </c>
      <c r="O143" s="217">
        <v>8532</v>
      </c>
      <c r="P143" s="219">
        <v>8224</v>
      </c>
      <c r="Q143" s="217">
        <v>7713</v>
      </c>
      <c r="R143" s="219">
        <v>1498</v>
      </c>
      <c r="S143" s="217">
        <v>1390</v>
      </c>
      <c r="T143" s="219">
        <v>4390</v>
      </c>
      <c r="U143" s="217">
        <v>4142</v>
      </c>
      <c r="V143" s="219">
        <v>5888</v>
      </c>
      <c r="W143" s="217">
        <v>5532</v>
      </c>
      <c r="X143" s="219">
        <v>11420</v>
      </c>
      <c r="Y143" s="219">
        <v>2888</v>
      </c>
      <c r="Z143" s="217">
        <v>8532</v>
      </c>
      <c r="AA143" s="12"/>
    </row>
    <row r="144" spans="1:27">
      <c r="A144" s="55">
        <v>5</v>
      </c>
      <c r="B144" s="56">
        <v>3</v>
      </c>
      <c r="C144" s="56">
        <v>3</v>
      </c>
      <c r="D144" s="24">
        <v>766040</v>
      </c>
      <c r="E144" s="44" t="s">
        <v>127</v>
      </c>
      <c r="F144" s="218">
        <v>8331</v>
      </c>
      <c r="G144" s="219">
        <v>1190</v>
      </c>
      <c r="H144" s="219">
        <v>1253</v>
      </c>
      <c r="I144" s="219">
        <v>1596</v>
      </c>
      <c r="J144" s="219">
        <v>1599</v>
      </c>
      <c r="K144" s="219">
        <v>1531</v>
      </c>
      <c r="L144" s="217">
        <v>1162</v>
      </c>
      <c r="M144" s="219">
        <v>2443</v>
      </c>
      <c r="N144" s="219">
        <v>4039</v>
      </c>
      <c r="O144" s="217">
        <v>4292</v>
      </c>
      <c r="P144" s="219">
        <v>4249</v>
      </c>
      <c r="Q144" s="217">
        <v>4082</v>
      </c>
      <c r="R144" s="219">
        <v>799</v>
      </c>
      <c r="S144" s="217">
        <v>797</v>
      </c>
      <c r="T144" s="219">
        <v>2210</v>
      </c>
      <c r="U144" s="217">
        <v>2082</v>
      </c>
      <c r="V144" s="219">
        <v>3009</v>
      </c>
      <c r="W144" s="217">
        <v>2879</v>
      </c>
      <c r="X144" s="219">
        <v>5888</v>
      </c>
      <c r="Y144" s="219">
        <v>1596</v>
      </c>
      <c r="Z144" s="217">
        <v>4292</v>
      </c>
      <c r="AA144" s="12"/>
    </row>
    <row r="145" spans="1:27">
      <c r="A145" s="55">
        <v>5</v>
      </c>
      <c r="B145" s="56">
        <v>3</v>
      </c>
      <c r="C145" s="56">
        <v>3</v>
      </c>
      <c r="D145" s="24">
        <v>766044</v>
      </c>
      <c r="E145" s="44" t="s">
        <v>128</v>
      </c>
      <c r="F145" s="218">
        <v>7999</v>
      </c>
      <c r="G145" s="219">
        <v>1074</v>
      </c>
      <c r="H145" s="219">
        <v>1131</v>
      </c>
      <c r="I145" s="219">
        <v>1468</v>
      </c>
      <c r="J145" s="219">
        <v>1478</v>
      </c>
      <c r="K145" s="219">
        <v>1555</v>
      </c>
      <c r="L145" s="217">
        <v>1293</v>
      </c>
      <c r="M145" s="219">
        <v>2205</v>
      </c>
      <c r="N145" s="219">
        <v>3673</v>
      </c>
      <c r="O145" s="217">
        <v>4326</v>
      </c>
      <c r="P145" s="219">
        <v>4078</v>
      </c>
      <c r="Q145" s="217">
        <v>3921</v>
      </c>
      <c r="R145" s="219">
        <v>747</v>
      </c>
      <c r="S145" s="217">
        <v>721</v>
      </c>
      <c r="T145" s="219">
        <v>2209</v>
      </c>
      <c r="U145" s="217">
        <v>2117</v>
      </c>
      <c r="V145" s="219">
        <v>2956</v>
      </c>
      <c r="W145" s="217">
        <v>2838</v>
      </c>
      <c r="X145" s="219">
        <v>5794</v>
      </c>
      <c r="Y145" s="219">
        <v>1468</v>
      </c>
      <c r="Z145" s="217">
        <v>4326</v>
      </c>
      <c r="AA145" s="12"/>
    </row>
    <row r="146" spans="1:27">
      <c r="A146" s="55">
        <v>3</v>
      </c>
      <c r="B146" s="56">
        <v>4</v>
      </c>
      <c r="C146" s="56">
        <v>2</v>
      </c>
      <c r="D146" s="24">
        <v>770000</v>
      </c>
      <c r="E146" s="44" t="s">
        <v>273</v>
      </c>
      <c r="F146" s="218">
        <v>30348</v>
      </c>
      <c r="G146" s="219">
        <v>4230</v>
      </c>
      <c r="H146" s="219">
        <v>4244</v>
      </c>
      <c r="I146" s="219">
        <v>5487</v>
      </c>
      <c r="J146" s="219">
        <v>5701</v>
      </c>
      <c r="K146" s="219">
        <v>6033</v>
      </c>
      <c r="L146" s="217">
        <v>4653</v>
      </c>
      <c r="M146" s="219">
        <v>8474</v>
      </c>
      <c r="N146" s="219">
        <v>13961</v>
      </c>
      <c r="O146" s="217">
        <v>16387</v>
      </c>
      <c r="P146" s="219">
        <v>15633</v>
      </c>
      <c r="Q146" s="217">
        <v>14715</v>
      </c>
      <c r="R146" s="219">
        <v>2821</v>
      </c>
      <c r="S146" s="217">
        <v>2666</v>
      </c>
      <c r="T146" s="219">
        <v>8391</v>
      </c>
      <c r="U146" s="217">
        <v>7996</v>
      </c>
      <c r="V146" s="219">
        <v>11212</v>
      </c>
      <c r="W146" s="217">
        <v>10662</v>
      </c>
      <c r="X146" s="219">
        <v>21874</v>
      </c>
      <c r="Y146" s="219">
        <v>5487</v>
      </c>
      <c r="Z146" s="217">
        <v>16387</v>
      </c>
      <c r="AA146" s="12"/>
    </row>
    <row r="147" spans="1:27">
      <c r="A147" s="55">
        <v>5</v>
      </c>
      <c r="B147" s="56">
        <v>3</v>
      </c>
      <c r="C147" s="56">
        <v>3</v>
      </c>
      <c r="D147" s="24">
        <v>770004</v>
      </c>
      <c r="E147" s="44" t="s">
        <v>129</v>
      </c>
      <c r="F147" s="218">
        <v>9586</v>
      </c>
      <c r="G147" s="219">
        <v>1339</v>
      </c>
      <c r="H147" s="219">
        <v>1405</v>
      </c>
      <c r="I147" s="219">
        <v>1701</v>
      </c>
      <c r="J147" s="219">
        <v>1807</v>
      </c>
      <c r="K147" s="219">
        <v>1885</v>
      </c>
      <c r="L147" s="217">
        <v>1449</v>
      </c>
      <c r="M147" s="219">
        <v>2744</v>
      </c>
      <c r="N147" s="219">
        <v>4445</v>
      </c>
      <c r="O147" s="217">
        <v>5141</v>
      </c>
      <c r="P147" s="219">
        <v>5028</v>
      </c>
      <c r="Q147" s="217">
        <v>4558</v>
      </c>
      <c r="R147" s="219">
        <v>834</v>
      </c>
      <c r="S147" s="217">
        <v>867</v>
      </c>
      <c r="T147" s="219">
        <v>2748</v>
      </c>
      <c r="U147" s="217">
        <v>2393</v>
      </c>
      <c r="V147" s="219">
        <v>3582</v>
      </c>
      <c r="W147" s="217">
        <v>3260</v>
      </c>
      <c r="X147" s="219">
        <v>6842</v>
      </c>
      <c r="Y147" s="219">
        <v>1701</v>
      </c>
      <c r="Z147" s="217">
        <v>5141</v>
      </c>
      <c r="AA147" s="12"/>
    </row>
    <row r="148" spans="1:27">
      <c r="A148" s="55">
        <v>7</v>
      </c>
      <c r="B148" s="56">
        <v>1</v>
      </c>
      <c r="C148" s="56">
        <v>4</v>
      </c>
      <c r="D148" s="24">
        <v>770024</v>
      </c>
      <c r="E148" s="44" t="s">
        <v>130</v>
      </c>
      <c r="F148" s="218">
        <v>17121</v>
      </c>
      <c r="G148" s="219">
        <v>2391</v>
      </c>
      <c r="H148" s="219">
        <v>2545</v>
      </c>
      <c r="I148" s="219">
        <v>3160</v>
      </c>
      <c r="J148" s="219">
        <v>3133</v>
      </c>
      <c r="K148" s="219">
        <v>3243</v>
      </c>
      <c r="L148" s="217">
        <v>2649</v>
      </c>
      <c r="M148" s="219">
        <v>4936</v>
      </c>
      <c r="N148" s="219">
        <v>8096</v>
      </c>
      <c r="O148" s="217">
        <v>9025</v>
      </c>
      <c r="P148" s="219">
        <v>9009</v>
      </c>
      <c r="Q148" s="217">
        <v>8112</v>
      </c>
      <c r="R148" s="219">
        <v>1591</v>
      </c>
      <c r="S148" s="217">
        <v>1569</v>
      </c>
      <c r="T148" s="219">
        <v>4790</v>
      </c>
      <c r="U148" s="217">
        <v>4235</v>
      </c>
      <c r="V148" s="219">
        <v>6381</v>
      </c>
      <c r="W148" s="217">
        <v>5804</v>
      </c>
      <c r="X148" s="219">
        <v>12185</v>
      </c>
      <c r="Y148" s="219">
        <v>3160</v>
      </c>
      <c r="Z148" s="217">
        <v>9025</v>
      </c>
      <c r="AA148" s="12"/>
    </row>
    <row r="149" spans="1:27">
      <c r="A149" s="55">
        <v>6</v>
      </c>
      <c r="B149" s="56">
        <v>4</v>
      </c>
      <c r="C149" s="56">
        <v>3</v>
      </c>
      <c r="D149" s="24">
        <v>770032</v>
      </c>
      <c r="E149" s="44" t="s">
        <v>131</v>
      </c>
      <c r="F149" s="218">
        <v>7337</v>
      </c>
      <c r="G149" s="219">
        <v>947</v>
      </c>
      <c r="H149" s="219">
        <v>1021</v>
      </c>
      <c r="I149" s="219">
        <v>1354</v>
      </c>
      <c r="J149" s="219">
        <v>1396</v>
      </c>
      <c r="K149" s="219">
        <v>1518</v>
      </c>
      <c r="L149" s="217">
        <v>1101</v>
      </c>
      <c r="M149" s="219">
        <v>1968</v>
      </c>
      <c r="N149" s="219">
        <v>3322</v>
      </c>
      <c r="O149" s="217">
        <v>4015</v>
      </c>
      <c r="P149" s="219">
        <v>3754</v>
      </c>
      <c r="Q149" s="217">
        <v>3583</v>
      </c>
      <c r="R149" s="219">
        <v>671</v>
      </c>
      <c r="S149" s="217">
        <v>683</v>
      </c>
      <c r="T149" s="219">
        <v>2032</v>
      </c>
      <c r="U149" s="217">
        <v>1983</v>
      </c>
      <c r="V149" s="219">
        <v>2703</v>
      </c>
      <c r="W149" s="217">
        <v>2666</v>
      </c>
      <c r="X149" s="219">
        <v>5369</v>
      </c>
      <c r="Y149" s="219">
        <v>1354</v>
      </c>
      <c r="Z149" s="217">
        <v>4015</v>
      </c>
      <c r="AA149" s="12"/>
    </row>
    <row r="150" spans="1:27">
      <c r="A150" s="55">
        <v>3</v>
      </c>
      <c r="B150" s="56">
        <v>4</v>
      </c>
      <c r="C150" s="56">
        <v>2</v>
      </c>
      <c r="D150" s="24">
        <v>774000</v>
      </c>
      <c r="E150" s="44" t="s">
        <v>274</v>
      </c>
      <c r="F150" s="218">
        <v>34406</v>
      </c>
      <c r="G150" s="219">
        <v>4854</v>
      </c>
      <c r="H150" s="219">
        <v>4998</v>
      </c>
      <c r="I150" s="219">
        <v>6252</v>
      </c>
      <c r="J150" s="219">
        <v>6361</v>
      </c>
      <c r="K150" s="219">
        <v>6700</v>
      </c>
      <c r="L150" s="217">
        <v>5241</v>
      </c>
      <c r="M150" s="219">
        <v>9852</v>
      </c>
      <c r="N150" s="219">
        <v>16104</v>
      </c>
      <c r="O150" s="217">
        <v>18302</v>
      </c>
      <c r="P150" s="219">
        <v>17794</v>
      </c>
      <c r="Q150" s="217">
        <v>16612</v>
      </c>
      <c r="R150" s="219">
        <v>3178</v>
      </c>
      <c r="S150" s="217">
        <v>3074</v>
      </c>
      <c r="T150" s="219">
        <v>9544</v>
      </c>
      <c r="U150" s="217">
        <v>8758</v>
      </c>
      <c r="V150" s="219">
        <v>12722</v>
      </c>
      <c r="W150" s="217">
        <v>11832</v>
      </c>
      <c r="X150" s="219">
        <v>24554</v>
      </c>
      <c r="Y150" s="219">
        <v>6252</v>
      </c>
      <c r="Z150" s="217">
        <v>18302</v>
      </c>
      <c r="AA150" s="12"/>
    </row>
    <row r="151" spans="1:27">
      <c r="A151" s="55">
        <v>8</v>
      </c>
      <c r="B151" s="56">
        <v>2</v>
      </c>
      <c r="C151" s="56">
        <v>4</v>
      </c>
      <c r="D151" s="51">
        <v>774032</v>
      </c>
      <c r="E151" s="43" t="s">
        <v>132</v>
      </c>
      <c r="F151" s="218">
        <v>31107</v>
      </c>
      <c r="G151" s="219">
        <v>4472</v>
      </c>
      <c r="H151" s="219">
        <v>4519</v>
      </c>
      <c r="I151" s="219">
        <v>5544</v>
      </c>
      <c r="J151" s="219">
        <v>5415</v>
      </c>
      <c r="K151" s="219">
        <v>5493</v>
      </c>
      <c r="L151" s="217">
        <v>5664</v>
      </c>
      <c r="M151" s="219">
        <v>8991</v>
      </c>
      <c r="N151" s="219">
        <v>14535</v>
      </c>
      <c r="O151" s="217">
        <v>16572</v>
      </c>
      <c r="P151" s="219">
        <v>15960</v>
      </c>
      <c r="Q151" s="217">
        <v>15147</v>
      </c>
      <c r="R151" s="219">
        <v>2790</v>
      </c>
      <c r="S151" s="217">
        <v>2754</v>
      </c>
      <c r="T151" s="219">
        <v>8527</v>
      </c>
      <c r="U151" s="217">
        <v>8045</v>
      </c>
      <c r="V151" s="219">
        <v>11317</v>
      </c>
      <c r="W151" s="217">
        <v>10799</v>
      </c>
      <c r="X151" s="219">
        <v>22116</v>
      </c>
      <c r="Y151" s="219">
        <v>5544</v>
      </c>
      <c r="Z151" s="217">
        <v>16572</v>
      </c>
      <c r="AA151" s="12"/>
    </row>
    <row r="152" spans="1:27">
      <c r="A152" s="55">
        <v>1</v>
      </c>
      <c r="B152" s="56">
        <v>1</v>
      </c>
      <c r="C152" s="56">
        <v>1</v>
      </c>
      <c r="D152" s="51">
        <v>911000</v>
      </c>
      <c r="E152" s="43" t="s">
        <v>133</v>
      </c>
      <c r="F152" s="218">
        <v>65252</v>
      </c>
      <c r="G152" s="219">
        <v>9734</v>
      </c>
      <c r="H152" s="219">
        <v>9643</v>
      </c>
      <c r="I152" s="219">
        <v>11661</v>
      </c>
      <c r="J152" s="219">
        <v>11462</v>
      </c>
      <c r="K152" s="219">
        <v>11725</v>
      </c>
      <c r="L152" s="217">
        <v>11027</v>
      </c>
      <c r="M152" s="219">
        <v>19377</v>
      </c>
      <c r="N152" s="219">
        <v>31038</v>
      </c>
      <c r="O152" s="217">
        <v>34214</v>
      </c>
      <c r="P152" s="219">
        <v>33603</v>
      </c>
      <c r="Q152" s="217">
        <v>31649</v>
      </c>
      <c r="R152" s="219">
        <v>6051</v>
      </c>
      <c r="S152" s="217">
        <v>5610</v>
      </c>
      <c r="T152" s="219">
        <v>17668</v>
      </c>
      <c r="U152" s="217">
        <v>16546</v>
      </c>
      <c r="V152" s="219">
        <v>23719</v>
      </c>
      <c r="W152" s="217">
        <v>22156</v>
      </c>
      <c r="X152" s="219">
        <v>45875</v>
      </c>
      <c r="Y152" s="219">
        <v>11661</v>
      </c>
      <c r="Z152" s="217">
        <v>34214</v>
      </c>
      <c r="AA152" s="12"/>
    </row>
    <row r="153" spans="1:27">
      <c r="A153" s="55">
        <v>1</v>
      </c>
      <c r="B153" s="56">
        <v>1</v>
      </c>
      <c r="C153" s="56">
        <v>1</v>
      </c>
      <c r="D153" s="51">
        <v>913000</v>
      </c>
      <c r="E153" s="43" t="s">
        <v>134</v>
      </c>
      <c r="F153" s="218">
        <v>115489</v>
      </c>
      <c r="G153" s="219">
        <v>17398</v>
      </c>
      <c r="H153" s="219">
        <v>17410</v>
      </c>
      <c r="I153" s="219">
        <v>20965</v>
      </c>
      <c r="J153" s="219">
        <v>20765</v>
      </c>
      <c r="K153" s="219">
        <v>20915</v>
      </c>
      <c r="L153" s="217">
        <v>18036</v>
      </c>
      <c r="M153" s="219">
        <v>34808</v>
      </c>
      <c r="N153" s="219">
        <v>55773</v>
      </c>
      <c r="O153" s="217">
        <v>59716</v>
      </c>
      <c r="P153" s="219">
        <v>59216</v>
      </c>
      <c r="Q153" s="217">
        <v>56273</v>
      </c>
      <c r="R153" s="219">
        <v>10588</v>
      </c>
      <c r="S153" s="217">
        <v>10377</v>
      </c>
      <c r="T153" s="219">
        <v>30742</v>
      </c>
      <c r="U153" s="217">
        <v>28974</v>
      </c>
      <c r="V153" s="219">
        <v>41330</v>
      </c>
      <c r="W153" s="217">
        <v>39351</v>
      </c>
      <c r="X153" s="219">
        <v>80681</v>
      </c>
      <c r="Y153" s="219">
        <v>20965</v>
      </c>
      <c r="Z153" s="217">
        <v>59716</v>
      </c>
      <c r="AA153" s="12"/>
    </row>
    <row r="154" spans="1:27">
      <c r="A154" s="55">
        <v>1</v>
      </c>
      <c r="B154" s="56">
        <v>1</v>
      </c>
      <c r="C154" s="56">
        <v>1</v>
      </c>
      <c r="D154" s="51">
        <v>914000</v>
      </c>
      <c r="E154" s="43" t="s">
        <v>135</v>
      </c>
      <c r="F154" s="218">
        <v>39679</v>
      </c>
      <c r="G154" s="219">
        <v>5949</v>
      </c>
      <c r="H154" s="219">
        <v>5819</v>
      </c>
      <c r="I154" s="219">
        <v>7161</v>
      </c>
      <c r="J154" s="219">
        <v>7202</v>
      </c>
      <c r="K154" s="219">
        <v>7454</v>
      </c>
      <c r="L154" s="217">
        <v>6094</v>
      </c>
      <c r="M154" s="219">
        <v>11768</v>
      </c>
      <c r="N154" s="219">
        <v>18929</v>
      </c>
      <c r="O154" s="217">
        <v>20750</v>
      </c>
      <c r="P154" s="219">
        <v>20378</v>
      </c>
      <c r="Q154" s="217">
        <v>19301</v>
      </c>
      <c r="R154" s="219">
        <v>3675</v>
      </c>
      <c r="S154" s="217">
        <v>3486</v>
      </c>
      <c r="T154" s="219">
        <v>10688</v>
      </c>
      <c r="U154" s="217">
        <v>10062</v>
      </c>
      <c r="V154" s="219">
        <v>14363</v>
      </c>
      <c r="W154" s="217">
        <v>13548</v>
      </c>
      <c r="X154" s="219">
        <v>27911</v>
      </c>
      <c r="Y154" s="219">
        <v>7161</v>
      </c>
      <c r="Z154" s="217">
        <v>20750</v>
      </c>
      <c r="AA154" s="12"/>
    </row>
    <row r="155" spans="1:27">
      <c r="A155" s="55">
        <v>1</v>
      </c>
      <c r="B155" s="56">
        <v>1</v>
      </c>
      <c r="C155" s="56">
        <v>1</v>
      </c>
      <c r="D155" s="51">
        <v>915000</v>
      </c>
      <c r="E155" s="43" t="s">
        <v>136</v>
      </c>
      <c r="F155" s="218">
        <v>37472</v>
      </c>
      <c r="G155" s="219">
        <v>5037</v>
      </c>
      <c r="H155" s="219">
        <v>5313</v>
      </c>
      <c r="I155" s="219">
        <v>6730</v>
      </c>
      <c r="J155" s="219">
        <v>7075</v>
      </c>
      <c r="K155" s="219">
        <v>7261</v>
      </c>
      <c r="L155" s="217">
        <v>6056</v>
      </c>
      <c r="M155" s="219">
        <v>10350</v>
      </c>
      <c r="N155" s="219">
        <v>17080</v>
      </c>
      <c r="O155" s="217">
        <v>20392</v>
      </c>
      <c r="P155" s="219">
        <v>19268</v>
      </c>
      <c r="Q155" s="217">
        <v>18204</v>
      </c>
      <c r="R155" s="219">
        <v>3407</v>
      </c>
      <c r="S155" s="217">
        <v>3323</v>
      </c>
      <c r="T155" s="219">
        <v>10587</v>
      </c>
      <c r="U155" s="217">
        <v>9805</v>
      </c>
      <c r="V155" s="219">
        <v>13994</v>
      </c>
      <c r="W155" s="217">
        <v>13128</v>
      </c>
      <c r="X155" s="219">
        <v>27122</v>
      </c>
      <c r="Y155" s="219">
        <v>6730</v>
      </c>
      <c r="Z155" s="217">
        <v>20392</v>
      </c>
      <c r="AA155" s="12"/>
    </row>
    <row r="156" spans="1:27">
      <c r="A156" s="55">
        <v>1</v>
      </c>
      <c r="B156" s="56">
        <v>1</v>
      </c>
      <c r="C156" s="56">
        <v>1</v>
      </c>
      <c r="D156" s="24">
        <v>916000</v>
      </c>
      <c r="E156" s="44" t="s">
        <v>137</v>
      </c>
      <c r="F156" s="218">
        <v>31092</v>
      </c>
      <c r="G156" s="219">
        <v>4518</v>
      </c>
      <c r="H156" s="219">
        <v>4529</v>
      </c>
      <c r="I156" s="219">
        <v>5630</v>
      </c>
      <c r="J156" s="219">
        <v>5522</v>
      </c>
      <c r="K156" s="219">
        <v>5719</v>
      </c>
      <c r="L156" s="217">
        <v>5174</v>
      </c>
      <c r="M156" s="219">
        <v>9047</v>
      </c>
      <c r="N156" s="219">
        <v>14677</v>
      </c>
      <c r="O156" s="217">
        <v>16415</v>
      </c>
      <c r="P156" s="219">
        <v>15924</v>
      </c>
      <c r="Q156" s="217">
        <v>15168</v>
      </c>
      <c r="R156" s="219">
        <v>2910</v>
      </c>
      <c r="S156" s="217">
        <v>2720</v>
      </c>
      <c r="T156" s="219">
        <v>8434</v>
      </c>
      <c r="U156" s="217">
        <v>7981</v>
      </c>
      <c r="V156" s="219">
        <v>11344</v>
      </c>
      <c r="W156" s="217">
        <v>10701</v>
      </c>
      <c r="X156" s="219">
        <v>22045</v>
      </c>
      <c r="Y156" s="219">
        <v>5630</v>
      </c>
      <c r="Z156" s="217">
        <v>16415</v>
      </c>
      <c r="AA156" s="12"/>
    </row>
    <row r="157" spans="1:27">
      <c r="A157" s="55">
        <v>5</v>
      </c>
      <c r="B157" s="56">
        <v>3</v>
      </c>
      <c r="C157" s="56">
        <v>3</v>
      </c>
      <c r="D157" s="24">
        <v>954008</v>
      </c>
      <c r="E157" s="44" t="s">
        <v>138</v>
      </c>
      <c r="F157" s="218">
        <v>7640</v>
      </c>
      <c r="G157" s="219">
        <v>1201</v>
      </c>
      <c r="H157" s="219">
        <v>1128</v>
      </c>
      <c r="I157" s="219">
        <v>1407</v>
      </c>
      <c r="J157" s="219">
        <v>1351</v>
      </c>
      <c r="K157" s="219">
        <v>1445</v>
      </c>
      <c r="L157" s="217">
        <v>1108</v>
      </c>
      <c r="M157" s="219">
        <v>2329</v>
      </c>
      <c r="N157" s="219">
        <v>3736</v>
      </c>
      <c r="O157" s="217">
        <v>3904</v>
      </c>
      <c r="P157" s="219">
        <v>3953</v>
      </c>
      <c r="Q157" s="217">
        <v>3687</v>
      </c>
      <c r="R157" s="219">
        <v>735</v>
      </c>
      <c r="S157" s="217">
        <v>672</v>
      </c>
      <c r="T157" s="219">
        <v>2007</v>
      </c>
      <c r="U157" s="217">
        <v>1897</v>
      </c>
      <c r="V157" s="219">
        <v>2742</v>
      </c>
      <c r="W157" s="217">
        <v>2569</v>
      </c>
      <c r="X157" s="219">
        <v>5311</v>
      </c>
      <c r="Y157" s="219">
        <v>1407</v>
      </c>
      <c r="Z157" s="217">
        <v>3904</v>
      </c>
      <c r="AA157" s="12"/>
    </row>
    <row r="158" spans="1:27">
      <c r="A158" s="55">
        <v>4</v>
      </c>
      <c r="B158" s="56">
        <v>2</v>
      </c>
      <c r="C158" s="56">
        <v>3</v>
      </c>
      <c r="D158" s="24">
        <v>954012</v>
      </c>
      <c r="E158" s="44" t="s">
        <v>139</v>
      </c>
      <c r="F158" s="218">
        <v>5678</v>
      </c>
      <c r="G158" s="219">
        <v>858</v>
      </c>
      <c r="H158" s="219">
        <v>850</v>
      </c>
      <c r="I158" s="219">
        <v>1014</v>
      </c>
      <c r="J158" s="219">
        <v>1013</v>
      </c>
      <c r="K158" s="219">
        <v>1031</v>
      </c>
      <c r="L158" s="217">
        <v>912</v>
      </c>
      <c r="M158" s="219">
        <v>1708</v>
      </c>
      <c r="N158" s="219">
        <v>2722</v>
      </c>
      <c r="O158" s="217">
        <v>2956</v>
      </c>
      <c r="P158" s="219">
        <v>2903</v>
      </c>
      <c r="Q158" s="217">
        <v>2775</v>
      </c>
      <c r="R158" s="219">
        <v>505</v>
      </c>
      <c r="S158" s="217">
        <v>509</v>
      </c>
      <c r="T158" s="219">
        <v>1558</v>
      </c>
      <c r="U158" s="217">
        <v>1398</v>
      </c>
      <c r="V158" s="219">
        <v>2063</v>
      </c>
      <c r="W158" s="217">
        <v>1907</v>
      </c>
      <c r="X158" s="219">
        <v>3970</v>
      </c>
      <c r="Y158" s="219">
        <v>1014</v>
      </c>
      <c r="Z158" s="217">
        <v>2956</v>
      </c>
      <c r="AA158" s="12"/>
    </row>
    <row r="159" spans="1:27">
      <c r="A159" s="55">
        <v>9</v>
      </c>
      <c r="B159" s="56">
        <v>3</v>
      </c>
      <c r="C159" s="56">
        <v>4</v>
      </c>
      <c r="D159" s="24">
        <v>954016</v>
      </c>
      <c r="E159" s="44" t="s">
        <v>140</v>
      </c>
      <c r="F159" s="218">
        <v>9606</v>
      </c>
      <c r="G159" s="219">
        <v>1340</v>
      </c>
      <c r="H159" s="219">
        <v>1497</v>
      </c>
      <c r="I159" s="219">
        <v>1825</v>
      </c>
      <c r="J159" s="219">
        <v>1768</v>
      </c>
      <c r="K159" s="219">
        <v>1759</v>
      </c>
      <c r="L159" s="217">
        <v>1417</v>
      </c>
      <c r="M159" s="219">
        <v>2837</v>
      </c>
      <c r="N159" s="219">
        <v>4662</v>
      </c>
      <c r="O159" s="217">
        <v>4944</v>
      </c>
      <c r="P159" s="219">
        <v>5018</v>
      </c>
      <c r="Q159" s="217">
        <v>4588</v>
      </c>
      <c r="R159" s="219">
        <v>968</v>
      </c>
      <c r="S159" s="217">
        <v>857</v>
      </c>
      <c r="T159" s="219">
        <v>2538</v>
      </c>
      <c r="U159" s="217">
        <v>2406</v>
      </c>
      <c r="V159" s="219">
        <v>3506</v>
      </c>
      <c r="W159" s="217">
        <v>3263</v>
      </c>
      <c r="X159" s="219">
        <v>6769</v>
      </c>
      <c r="Y159" s="219">
        <v>1825</v>
      </c>
      <c r="Z159" s="217">
        <v>4944</v>
      </c>
      <c r="AA159" s="12"/>
    </row>
    <row r="160" spans="1:27">
      <c r="A160" s="55">
        <v>6</v>
      </c>
      <c r="B160" s="56">
        <v>4</v>
      </c>
      <c r="C160" s="56">
        <v>3</v>
      </c>
      <c r="D160" s="24">
        <v>954020</v>
      </c>
      <c r="E160" s="44" t="s">
        <v>141</v>
      </c>
      <c r="F160" s="218">
        <v>3962</v>
      </c>
      <c r="G160" s="219">
        <v>623</v>
      </c>
      <c r="H160" s="219">
        <v>615</v>
      </c>
      <c r="I160" s="219">
        <v>710</v>
      </c>
      <c r="J160" s="219">
        <v>726</v>
      </c>
      <c r="K160" s="219">
        <v>705</v>
      </c>
      <c r="L160" s="217">
        <v>583</v>
      </c>
      <c r="M160" s="219">
        <v>1238</v>
      </c>
      <c r="N160" s="219">
        <v>1948</v>
      </c>
      <c r="O160" s="217">
        <v>2014</v>
      </c>
      <c r="P160" s="219">
        <v>2031</v>
      </c>
      <c r="Q160" s="217">
        <v>1931</v>
      </c>
      <c r="R160" s="219">
        <v>376</v>
      </c>
      <c r="S160" s="217">
        <v>334</v>
      </c>
      <c r="T160" s="219">
        <v>1034</v>
      </c>
      <c r="U160" s="217">
        <v>980</v>
      </c>
      <c r="V160" s="219">
        <v>1410</v>
      </c>
      <c r="W160" s="217">
        <v>1314</v>
      </c>
      <c r="X160" s="219">
        <v>2724</v>
      </c>
      <c r="Y160" s="219">
        <v>710</v>
      </c>
      <c r="Z160" s="217">
        <v>2014</v>
      </c>
      <c r="AA160" s="12"/>
    </row>
    <row r="161" spans="1:27">
      <c r="A161" s="55">
        <v>4</v>
      </c>
      <c r="B161" s="56">
        <v>2</v>
      </c>
      <c r="C161" s="56">
        <v>3</v>
      </c>
      <c r="D161" s="24">
        <v>954024</v>
      </c>
      <c r="E161" s="44" t="s">
        <v>142</v>
      </c>
      <c r="F161" s="218">
        <v>5589</v>
      </c>
      <c r="G161" s="219">
        <v>805</v>
      </c>
      <c r="H161" s="219">
        <v>886</v>
      </c>
      <c r="I161" s="219">
        <v>1059</v>
      </c>
      <c r="J161" s="219">
        <v>1020</v>
      </c>
      <c r="K161" s="219">
        <v>1044</v>
      </c>
      <c r="L161" s="217">
        <v>775</v>
      </c>
      <c r="M161" s="219">
        <v>1691</v>
      </c>
      <c r="N161" s="219">
        <v>2750</v>
      </c>
      <c r="O161" s="217">
        <v>2839</v>
      </c>
      <c r="P161" s="219">
        <v>2874</v>
      </c>
      <c r="Q161" s="217">
        <v>2715</v>
      </c>
      <c r="R161" s="219">
        <v>554</v>
      </c>
      <c r="S161" s="217">
        <v>505</v>
      </c>
      <c r="T161" s="219">
        <v>1487</v>
      </c>
      <c r="U161" s="217">
        <v>1352</v>
      </c>
      <c r="V161" s="219">
        <v>2041</v>
      </c>
      <c r="W161" s="217">
        <v>1857</v>
      </c>
      <c r="X161" s="219">
        <v>3898</v>
      </c>
      <c r="Y161" s="219">
        <v>1059</v>
      </c>
      <c r="Z161" s="217">
        <v>2839</v>
      </c>
      <c r="AA161" s="12"/>
    </row>
    <row r="162" spans="1:27">
      <c r="A162" s="55">
        <v>6</v>
      </c>
      <c r="B162" s="56">
        <v>4</v>
      </c>
      <c r="C162" s="56">
        <v>3</v>
      </c>
      <c r="D162" s="24">
        <v>954028</v>
      </c>
      <c r="E162" s="44" t="s">
        <v>143</v>
      </c>
      <c r="F162" s="218">
        <v>4351</v>
      </c>
      <c r="G162" s="219">
        <v>602</v>
      </c>
      <c r="H162" s="219">
        <v>641</v>
      </c>
      <c r="I162" s="219">
        <v>789</v>
      </c>
      <c r="J162" s="219">
        <v>777</v>
      </c>
      <c r="K162" s="219">
        <v>855</v>
      </c>
      <c r="L162" s="217">
        <v>687</v>
      </c>
      <c r="M162" s="219">
        <v>1243</v>
      </c>
      <c r="N162" s="219">
        <v>2032</v>
      </c>
      <c r="O162" s="217">
        <v>2319</v>
      </c>
      <c r="P162" s="219">
        <v>2271</v>
      </c>
      <c r="Q162" s="217">
        <v>2080</v>
      </c>
      <c r="R162" s="219">
        <v>396</v>
      </c>
      <c r="S162" s="217">
        <v>393</v>
      </c>
      <c r="T162" s="219">
        <v>1202</v>
      </c>
      <c r="U162" s="217">
        <v>1117</v>
      </c>
      <c r="V162" s="219">
        <v>1598</v>
      </c>
      <c r="W162" s="217">
        <v>1510</v>
      </c>
      <c r="X162" s="219">
        <v>3108</v>
      </c>
      <c r="Y162" s="219">
        <v>789</v>
      </c>
      <c r="Z162" s="217">
        <v>2319</v>
      </c>
      <c r="AA162" s="12"/>
    </row>
    <row r="163" spans="1:27">
      <c r="A163" s="55">
        <v>6</v>
      </c>
      <c r="B163" s="56">
        <v>4</v>
      </c>
      <c r="C163" s="56">
        <v>3</v>
      </c>
      <c r="D163" s="24">
        <v>954032</v>
      </c>
      <c r="E163" s="44" t="s">
        <v>144</v>
      </c>
      <c r="F163" s="218">
        <v>5043</v>
      </c>
      <c r="G163" s="219">
        <v>675</v>
      </c>
      <c r="H163" s="219">
        <v>722</v>
      </c>
      <c r="I163" s="219">
        <v>910</v>
      </c>
      <c r="J163" s="219">
        <v>941</v>
      </c>
      <c r="K163" s="219">
        <v>1028</v>
      </c>
      <c r="L163" s="217">
        <v>767</v>
      </c>
      <c r="M163" s="219">
        <v>1397</v>
      </c>
      <c r="N163" s="219">
        <v>2307</v>
      </c>
      <c r="O163" s="217">
        <v>2736</v>
      </c>
      <c r="P163" s="219">
        <v>2627</v>
      </c>
      <c r="Q163" s="217">
        <v>2416</v>
      </c>
      <c r="R163" s="219">
        <v>468</v>
      </c>
      <c r="S163" s="217">
        <v>442</v>
      </c>
      <c r="T163" s="219">
        <v>1470</v>
      </c>
      <c r="U163" s="217">
        <v>1266</v>
      </c>
      <c r="V163" s="219">
        <v>1938</v>
      </c>
      <c r="W163" s="217">
        <v>1708</v>
      </c>
      <c r="X163" s="219">
        <v>3646</v>
      </c>
      <c r="Y163" s="219">
        <v>910</v>
      </c>
      <c r="Z163" s="217">
        <v>2736</v>
      </c>
      <c r="AA163" s="12"/>
    </row>
    <row r="164" spans="1:27">
      <c r="A164" s="55">
        <v>8</v>
      </c>
      <c r="B164" s="56">
        <v>2</v>
      </c>
      <c r="C164" s="56">
        <v>4</v>
      </c>
      <c r="D164" s="24">
        <v>954036</v>
      </c>
      <c r="E164" s="44" t="s">
        <v>145</v>
      </c>
      <c r="F164" s="218">
        <v>17540</v>
      </c>
      <c r="G164" s="219">
        <v>2534</v>
      </c>
      <c r="H164" s="219">
        <v>2594</v>
      </c>
      <c r="I164" s="219">
        <v>3277</v>
      </c>
      <c r="J164" s="219">
        <v>3194</v>
      </c>
      <c r="K164" s="219">
        <v>3253</v>
      </c>
      <c r="L164" s="217">
        <v>2688</v>
      </c>
      <c r="M164" s="219">
        <v>5128</v>
      </c>
      <c r="N164" s="219">
        <v>8405</v>
      </c>
      <c r="O164" s="217">
        <v>9135</v>
      </c>
      <c r="P164" s="219">
        <v>8929</v>
      </c>
      <c r="Q164" s="217">
        <v>8611</v>
      </c>
      <c r="R164" s="219">
        <v>1636</v>
      </c>
      <c r="S164" s="217">
        <v>1641</v>
      </c>
      <c r="T164" s="219">
        <v>4627</v>
      </c>
      <c r="U164" s="217">
        <v>4508</v>
      </c>
      <c r="V164" s="219">
        <v>6263</v>
      </c>
      <c r="W164" s="217">
        <v>6149</v>
      </c>
      <c r="X164" s="219">
        <v>12412</v>
      </c>
      <c r="Y164" s="219">
        <v>3277</v>
      </c>
      <c r="Z164" s="217">
        <v>9135</v>
      </c>
      <c r="AA164" s="12"/>
    </row>
    <row r="165" spans="1:27">
      <c r="A165" s="55">
        <v>3</v>
      </c>
      <c r="B165" s="56">
        <v>4</v>
      </c>
      <c r="C165" s="56">
        <v>2</v>
      </c>
      <c r="D165" s="24">
        <v>958000</v>
      </c>
      <c r="E165" s="44" t="s">
        <v>275</v>
      </c>
      <c r="F165" s="218">
        <v>25808</v>
      </c>
      <c r="G165" s="219">
        <v>3372</v>
      </c>
      <c r="H165" s="219">
        <v>3579</v>
      </c>
      <c r="I165" s="219">
        <v>4477</v>
      </c>
      <c r="J165" s="219">
        <v>4685</v>
      </c>
      <c r="K165" s="219">
        <v>5421</v>
      </c>
      <c r="L165" s="217">
        <v>4274</v>
      </c>
      <c r="M165" s="219">
        <v>6951</v>
      </c>
      <c r="N165" s="219">
        <v>11428</v>
      </c>
      <c r="O165" s="217">
        <v>14380</v>
      </c>
      <c r="P165" s="219">
        <v>13424</v>
      </c>
      <c r="Q165" s="217">
        <v>12384</v>
      </c>
      <c r="R165" s="219">
        <v>2320</v>
      </c>
      <c r="S165" s="217">
        <v>2157</v>
      </c>
      <c r="T165" s="219">
        <v>7485</v>
      </c>
      <c r="U165" s="217">
        <v>6895</v>
      </c>
      <c r="V165" s="219">
        <v>9805</v>
      </c>
      <c r="W165" s="217">
        <v>9052</v>
      </c>
      <c r="X165" s="219">
        <v>18857</v>
      </c>
      <c r="Y165" s="219">
        <v>4477</v>
      </c>
      <c r="Z165" s="217">
        <v>14380</v>
      </c>
      <c r="AA165" s="12"/>
    </row>
    <row r="166" spans="1:27">
      <c r="A166" s="55">
        <v>9</v>
      </c>
      <c r="B166" s="56">
        <v>3</v>
      </c>
      <c r="C166" s="56">
        <v>4</v>
      </c>
      <c r="D166" s="24">
        <v>958004</v>
      </c>
      <c r="E166" s="44" t="s">
        <v>146</v>
      </c>
      <c r="F166" s="218">
        <v>14358</v>
      </c>
      <c r="G166" s="219">
        <v>2021</v>
      </c>
      <c r="H166" s="219">
        <v>2097</v>
      </c>
      <c r="I166" s="219">
        <v>2617</v>
      </c>
      <c r="J166" s="219">
        <v>2580</v>
      </c>
      <c r="K166" s="219">
        <v>2876</v>
      </c>
      <c r="L166" s="217">
        <v>2167</v>
      </c>
      <c r="M166" s="219">
        <v>4118</v>
      </c>
      <c r="N166" s="219">
        <v>6735</v>
      </c>
      <c r="O166" s="217">
        <v>7623</v>
      </c>
      <c r="P166" s="219">
        <v>7407</v>
      </c>
      <c r="Q166" s="217">
        <v>6951</v>
      </c>
      <c r="R166" s="219">
        <v>1366</v>
      </c>
      <c r="S166" s="217">
        <v>1251</v>
      </c>
      <c r="T166" s="219">
        <v>3981</v>
      </c>
      <c r="U166" s="217">
        <v>3642</v>
      </c>
      <c r="V166" s="219">
        <v>5347</v>
      </c>
      <c r="W166" s="217">
        <v>4893</v>
      </c>
      <c r="X166" s="219">
        <v>10240</v>
      </c>
      <c r="Y166" s="219">
        <v>2617</v>
      </c>
      <c r="Z166" s="217">
        <v>7623</v>
      </c>
      <c r="AA166" s="12"/>
    </row>
    <row r="167" spans="1:27">
      <c r="A167" s="55">
        <v>6</v>
      </c>
      <c r="B167" s="56">
        <v>4</v>
      </c>
      <c r="C167" s="56">
        <v>3</v>
      </c>
      <c r="D167" s="24">
        <v>958040</v>
      </c>
      <c r="E167" s="44" t="s">
        <v>147</v>
      </c>
      <c r="F167" s="218">
        <v>4816</v>
      </c>
      <c r="G167" s="219">
        <v>590</v>
      </c>
      <c r="H167" s="219">
        <v>628</v>
      </c>
      <c r="I167" s="219">
        <v>810</v>
      </c>
      <c r="J167" s="219">
        <v>966</v>
      </c>
      <c r="K167" s="219">
        <v>1020</v>
      </c>
      <c r="L167" s="217">
        <v>802</v>
      </c>
      <c r="M167" s="219">
        <v>1218</v>
      </c>
      <c r="N167" s="219">
        <v>2028</v>
      </c>
      <c r="O167" s="217">
        <v>2788</v>
      </c>
      <c r="P167" s="219">
        <v>2579</v>
      </c>
      <c r="Q167" s="217">
        <v>2237</v>
      </c>
      <c r="R167" s="219">
        <v>414</v>
      </c>
      <c r="S167" s="217">
        <v>396</v>
      </c>
      <c r="T167" s="219">
        <v>1536</v>
      </c>
      <c r="U167" s="217">
        <v>1252</v>
      </c>
      <c r="V167" s="219">
        <v>1950</v>
      </c>
      <c r="W167" s="217">
        <v>1648</v>
      </c>
      <c r="X167" s="219">
        <v>3598</v>
      </c>
      <c r="Y167" s="219">
        <v>810</v>
      </c>
      <c r="Z167" s="217">
        <v>2788</v>
      </c>
      <c r="AA167" s="12"/>
    </row>
    <row r="168" spans="1:27">
      <c r="A168" s="55">
        <v>6</v>
      </c>
      <c r="B168" s="56">
        <v>4</v>
      </c>
      <c r="C168" s="56">
        <v>3</v>
      </c>
      <c r="D168" s="24">
        <v>958044</v>
      </c>
      <c r="E168" s="44" t="s">
        <v>148</v>
      </c>
      <c r="F168" s="218">
        <v>5453</v>
      </c>
      <c r="G168" s="219">
        <v>758</v>
      </c>
      <c r="H168" s="219">
        <v>772</v>
      </c>
      <c r="I168" s="219">
        <v>928</v>
      </c>
      <c r="J168" s="219">
        <v>1005</v>
      </c>
      <c r="K168" s="219">
        <v>1152</v>
      </c>
      <c r="L168" s="217">
        <v>838</v>
      </c>
      <c r="M168" s="219">
        <v>1530</v>
      </c>
      <c r="N168" s="219">
        <v>2458</v>
      </c>
      <c r="O168" s="217">
        <v>2995</v>
      </c>
      <c r="P168" s="219">
        <v>2779</v>
      </c>
      <c r="Q168" s="217">
        <v>2674</v>
      </c>
      <c r="R168" s="219">
        <v>464</v>
      </c>
      <c r="S168" s="217">
        <v>464</v>
      </c>
      <c r="T168" s="219">
        <v>1550</v>
      </c>
      <c r="U168" s="217">
        <v>1445</v>
      </c>
      <c r="V168" s="219">
        <v>2014</v>
      </c>
      <c r="W168" s="217">
        <v>1909</v>
      </c>
      <c r="X168" s="219">
        <v>3923</v>
      </c>
      <c r="Y168" s="219">
        <v>928</v>
      </c>
      <c r="Z168" s="217">
        <v>2995</v>
      </c>
      <c r="AA168" s="12"/>
    </row>
    <row r="169" spans="1:27">
      <c r="A169" s="55">
        <v>3</v>
      </c>
      <c r="B169" s="56">
        <v>4</v>
      </c>
      <c r="C169" s="56">
        <v>2</v>
      </c>
      <c r="D169" s="24">
        <v>962000</v>
      </c>
      <c r="E169" s="44" t="s">
        <v>276</v>
      </c>
      <c r="F169" s="218">
        <v>20671</v>
      </c>
      <c r="G169" s="219">
        <v>2966</v>
      </c>
      <c r="H169" s="219">
        <v>3033</v>
      </c>
      <c r="I169" s="219">
        <v>3724</v>
      </c>
      <c r="J169" s="219">
        <v>3730</v>
      </c>
      <c r="K169" s="219">
        <v>4029</v>
      </c>
      <c r="L169" s="217">
        <v>3189</v>
      </c>
      <c r="M169" s="219">
        <v>5999</v>
      </c>
      <c r="N169" s="219">
        <v>9723</v>
      </c>
      <c r="O169" s="217">
        <v>10948</v>
      </c>
      <c r="P169" s="219">
        <v>10753</v>
      </c>
      <c r="Q169" s="217">
        <v>9918</v>
      </c>
      <c r="R169" s="219">
        <v>1870</v>
      </c>
      <c r="S169" s="217">
        <v>1854</v>
      </c>
      <c r="T169" s="219">
        <v>5780</v>
      </c>
      <c r="U169" s="217">
        <v>5168</v>
      </c>
      <c r="V169" s="219">
        <v>7650</v>
      </c>
      <c r="W169" s="217">
        <v>7022</v>
      </c>
      <c r="X169" s="219">
        <v>14672</v>
      </c>
      <c r="Y169" s="219">
        <v>3724</v>
      </c>
      <c r="Z169" s="217">
        <v>10948</v>
      </c>
      <c r="AA169" s="12"/>
    </row>
    <row r="170" spans="1:27">
      <c r="A170" s="55">
        <v>4</v>
      </c>
      <c r="B170" s="56">
        <v>2</v>
      </c>
      <c r="C170" s="56">
        <v>3</v>
      </c>
      <c r="D170" s="24">
        <v>962004</v>
      </c>
      <c r="E170" s="44" t="s">
        <v>149</v>
      </c>
      <c r="F170" s="218">
        <v>3069</v>
      </c>
      <c r="G170" s="219">
        <v>442</v>
      </c>
      <c r="H170" s="219">
        <v>447</v>
      </c>
      <c r="I170" s="219">
        <v>511</v>
      </c>
      <c r="J170" s="219">
        <v>540</v>
      </c>
      <c r="K170" s="219">
        <v>625</v>
      </c>
      <c r="L170" s="217">
        <v>504</v>
      </c>
      <c r="M170" s="219">
        <v>889</v>
      </c>
      <c r="N170" s="219">
        <v>1400</v>
      </c>
      <c r="O170" s="217">
        <v>1669</v>
      </c>
      <c r="P170" s="219">
        <v>1604</v>
      </c>
      <c r="Q170" s="217">
        <v>1465</v>
      </c>
      <c r="R170" s="219">
        <v>273</v>
      </c>
      <c r="S170" s="217">
        <v>238</v>
      </c>
      <c r="T170" s="219">
        <v>851</v>
      </c>
      <c r="U170" s="217">
        <v>818</v>
      </c>
      <c r="V170" s="219">
        <v>1124</v>
      </c>
      <c r="W170" s="217">
        <v>1056</v>
      </c>
      <c r="X170" s="219">
        <v>2180</v>
      </c>
      <c r="Y170" s="219">
        <v>511</v>
      </c>
      <c r="Z170" s="217">
        <v>1669</v>
      </c>
      <c r="AA170" s="12"/>
    </row>
    <row r="171" spans="1:27">
      <c r="A171" s="55">
        <v>4</v>
      </c>
      <c r="B171" s="56">
        <v>2</v>
      </c>
      <c r="C171" s="56">
        <v>3</v>
      </c>
      <c r="D171" s="24">
        <v>962016</v>
      </c>
      <c r="E171" s="44" t="s">
        <v>150</v>
      </c>
      <c r="F171" s="218">
        <v>6871</v>
      </c>
      <c r="G171" s="219">
        <v>912</v>
      </c>
      <c r="H171" s="219">
        <v>1032</v>
      </c>
      <c r="I171" s="219">
        <v>1255</v>
      </c>
      <c r="J171" s="219">
        <v>1289</v>
      </c>
      <c r="K171" s="219">
        <v>1356</v>
      </c>
      <c r="L171" s="217">
        <v>1027</v>
      </c>
      <c r="M171" s="219">
        <v>1944</v>
      </c>
      <c r="N171" s="219">
        <v>3199</v>
      </c>
      <c r="O171" s="217">
        <v>3672</v>
      </c>
      <c r="P171" s="219">
        <v>3665</v>
      </c>
      <c r="Q171" s="217">
        <v>3206</v>
      </c>
      <c r="R171" s="219">
        <v>666</v>
      </c>
      <c r="S171" s="217">
        <v>589</v>
      </c>
      <c r="T171" s="219">
        <v>1946</v>
      </c>
      <c r="U171" s="217">
        <v>1726</v>
      </c>
      <c r="V171" s="219">
        <v>2612</v>
      </c>
      <c r="W171" s="217">
        <v>2315</v>
      </c>
      <c r="X171" s="219">
        <v>4927</v>
      </c>
      <c r="Y171" s="219">
        <v>1255</v>
      </c>
      <c r="Z171" s="217">
        <v>3672</v>
      </c>
      <c r="AA171" s="12"/>
    </row>
    <row r="172" spans="1:27">
      <c r="A172" s="55">
        <v>8</v>
      </c>
      <c r="B172" s="56">
        <v>2</v>
      </c>
      <c r="C172" s="56">
        <v>4</v>
      </c>
      <c r="D172" s="24">
        <v>962024</v>
      </c>
      <c r="E172" s="44" t="s">
        <v>151</v>
      </c>
      <c r="F172" s="218">
        <v>17907</v>
      </c>
      <c r="G172" s="219">
        <v>2436</v>
      </c>
      <c r="H172" s="219">
        <v>2530</v>
      </c>
      <c r="I172" s="219">
        <v>3176</v>
      </c>
      <c r="J172" s="219">
        <v>3340</v>
      </c>
      <c r="K172" s="219">
        <v>3527</v>
      </c>
      <c r="L172" s="217">
        <v>2898</v>
      </c>
      <c r="M172" s="219">
        <v>4966</v>
      </c>
      <c r="N172" s="219">
        <v>8142</v>
      </c>
      <c r="O172" s="217">
        <v>9765</v>
      </c>
      <c r="P172" s="219">
        <v>9316</v>
      </c>
      <c r="Q172" s="217">
        <v>8591</v>
      </c>
      <c r="R172" s="219">
        <v>1650</v>
      </c>
      <c r="S172" s="217">
        <v>1526</v>
      </c>
      <c r="T172" s="219">
        <v>5076</v>
      </c>
      <c r="U172" s="217">
        <v>4689</v>
      </c>
      <c r="V172" s="219">
        <v>6726</v>
      </c>
      <c r="W172" s="217">
        <v>6215</v>
      </c>
      <c r="X172" s="219">
        <v>12941</v>
      </c>
      <c r="Y172" s="219">
        <v>3176</v>
      </c>
      <c r="Z172" s="217">
        <v>9765</v>
      </c>
      <c r="AA172" s="12"/>
    </row>
    <row r="173" spans="1:27">
      <c r="A173" s="55">
        <v>8</v>
      </c>
      <c r="B173" s="56">
        <v>2</v>
      </c>
      <c r="C173" s="56">
        <v>4</v>
      </c>
      <c r="D173" s="24">
        <v>962032</v>
      </c>
      <c r="E173" s="44" t="s">
        <v>152</v>
      </c>
      <c r="F173" s="218">
        <v>14298</v>
      </c>
      <c r="G173" s="219">
        <v>2142</v>
      </c>
      <c r="H173" s="219">
        <v>2116</v>
      </c>
      <c r="I173" s="219">
        <v>2564</v>
      </c>
      <c r="J173" s="219">
        <v>2624</v>
      </c>
      <c r="K173" s="219">
        <v>2686</v>
      </c>
      <c r="L173" s="217">
        <v>2166</v>
      </c>
      <c r="M173" s="219">
        <v>4258</v>
      </c>
      <c r="N173" s="219">
        <v>6822</v>
      </c>
      <c r="O173" s="217">
        <v>7476</v>
      </c>
      <c r="P173" s="219">
        <v>7370</v>
      </c>
      <c r="Q173" s="217">
        <v>6928</v>
      </c>
      <c r="R173" s="219">
        <v>1315</v>
      </c>
      <c r="S173" s="217">
        <v>1249</v>
      </c>
      <c r="T173" s="219">
        <v>3834</v>
      </c>
      <c r="U173" s="217">
        <v>3642</v>
      </c>
      <c r="V173" s="219">
        <v>5149</v>
      </c>
      <c r="W173" s="217">
        <v>4891</v>
      </c>
      <c r="X173" s="219">
        <v>10040</v>
      </c>
      <c r="Y173" s="219">
        <v>2564</v>
      </c>
      <c r="Z173" s="217">
        <v>7476</v>
      </c>
      <c r="AA173" s="12"/>
    </row>
    <row r="174" spans="1:27">
      <c r="A174" s="55">
        <v>9</v>
      </c>
      <c r="B174" s="56">
        <v>3</v>
      </c>
      <c r="C174" s="56">
        <v>4</v>
      </c>
      <c r="D174" s="24">
        <v>962040</v>
      </c>
      <c r="E174" s="44" t="s">
        <v>153</v>
      </c>
      <c r="F174" s="218">
        <v>9778</v>
      </c>
      <c r="G174" s="219">
        <v>1297</v>
      </c>
      <c r="H174" s="219">
        <v>1318</v>
      </c>
      <c r="I174" s="219">
        <v>1766</v>
      </c>
      <c r="J174" s="219">
        <v>1862</v>
      </c>
      <c r="K174" s="219">
        <v>1956</v>
      </c>
      <c r="L174" s="217">
        <v>1579</v>
      </c>
      <c r="M174" s="219">
        <v>2615</v>
      </c>
      <c r="N174" s="219">
        <v>4381</v>
      </c>
      <c r="O174" s="217">
        <v>5397</v>
      </c>
      <c r="P174" s="219">
        <v>4958</v>
      </c>
      <c r="Q174" s="217">
        <v>4820</v>
      </c>
      <c r="R174" s="219">
        <v>910</v>
      </c>
      <c r="S174" s="217">
        <v>856</v>
      </c>
      <c r="T174" s="219">
        <v>2737</v>
      </c>
      <c r="U174" s="217">
        <v>2660</v>
      </c>
      <c r="V174" s="219">
        <v>3647</v>
      </c>
      <c r="W174" s="217">
        <v>3516</v>
      </c>
      <c r="X174" s="219">
        <v>7163</v>
      </c>
      <c r="Y174" s="219">
        <v>1766</v>
      </c>
      <c r="Z174" s="217">
        <v>5397</v>
      </c>
      <c r="AA174" s="12"/>
    </row>
    <row r="175" spans="1:27">
      <c r="A175" s="55">
        <v>6</v>
      </c>
      <c r="B175" s="56">
        <v>4</v>
      </c>
      <c r="C175" s="56">
        <v>3</v>
      </c>
      <c r="D175" s="24">
        <v>962052</v>
      </c>
      <c r="E175" s="44" t="s">
        <v>154</v>
      </c>
      <c r="F175" s="218">
        <v>4911</v>
      </c>
      <c r="G175" s="219">
        <v>691</v>
      </c>
      <c r="H175" s="219">
        <v>687</v>
      </c>
      <c r="I175" s="219">
        <v>843</v>
      </c>
      <c r="J175" s="219">
        <v>956</v>
      </c>
      <c r="K175" s="219">
        <v>999</v>
      </c>
      <c r="L175" s="217">
        <v>735</v>
      </c>
      <c r="M175" s="219">
        <v>1378</v>
      </c>
      <c r="N175" s="219">
        <v>2221</v>
      </c>
      <c r="O175" s="217">
        <v>2690</v>
      </c>
      <c r="P175" s="219">
        <v>2571</v>
      </c>
      <c r="Q175" s="217">
        <v>2340</v>
      </c>
      <c r="R175" s="219">
        <v>451</v>
      </c>
      <c r="S175" s="217">
        <v>392</v>
      </c>
      <c r="T175" s="219">
        <v>1415</v>
      </c>
      <c r="U175" s="217">
        <v>1275</v>
      </c>
      <c r="V175" s="219">
        <v>1866</v>
      </c>
      <c r="W175" s="217">
        <v>1667</v>
      </c>
      <c r="X175" s="219">
        <v>3533</v>
      </c>
      <c r="Y175" s="219">
        <v>843</v>
      </c>
      <c r="Z175" s="217">
        <v>2690</v>
      </c>
      <c r="AA175" s="12"/>
    </row>
    <row r="176" spans="1:27">
      <c r="A176" s="55">
        <v>4</v>
      </c>
      <c r="B176" s="56">
        <v>2</v>
      </c>
      <c r="C176" s="56">
        <v>3</v>
      </c>
      <c r="D176" s="24">
        <v>962060</v>
      </c>
      <c r="E176" s="44" t="s">
        <v>155</v>
      </c>
      <c r="F176" s="218">
        <v>3851</v>
      </c>
      <c r="G176" s="219">
        <v>550</v>
      </c>
      <c r="H176" s="219">
        <v>583</v>
      </c>
      <c r="I176" s="219">
        <v>689</v>
      </c>
      <c r="J176" s="219">
        <v>727</v>
      </c>
      <c r="K176" s="219">
        <v>717</v>
      </c>
      <c r="L176" s="217">
        <v>585</v>
      </c>
      <c r="M176" s="219">
        <v>1133</v>
      </c>
      <c r="N176" s="219">
        <v>1822</v>
      </c>
      <c r="O176" s="217">
        <v>2029</v>
      </c>
      <c r="P176" s="219">
        <v>2007</v>
      </c>
      <c r="Q176" s="217">
        <v>1844</v>
      </c>
      <c r="R176" s="219">
        <v>345</v>
      </c>
      <c r="S176" s="217">
        <v>344</v>
      </c>
      <c r="T176" s="219">
        <v>1048</v>
      </c>
      <c r="U176" s="217">
        <v>981</v>
      </c>
      <c r="V176" s="219">
        <v>1393</v>
      </c>
      <c r="W176" s="217">
        <v>1325</v>
      </c>
      <c r="X176" s="219">
        <v>2718</v>
      </c>
      <c r="Y176" s="219">
        <v>689</v>
      </c>
      <c r="Z176" s="217">
        <v>2029</v>
      </c>
      <c r="AA176" s="12"/>
    </row>
    <row r="177" spans="1:30">
      <c r="A177" s="55">
        <v>3</v>
      </c>
      <c r="B177" s="56">
        <v>4</v>
      </c>
      <c r="C177" s="56">
        <v>2</v>
      </c>
      <c r="D177" s="24">
        <v>966000</v>
      </c>
      <c r="E177" s="44" t="s">
        <v>277</v>
      </c>
      <c r="F177" s="218">
        <v>26986</v>
      </c>
      <c r="G177" s="219">
        <v>3697</v>
      </c>
      <c r="H177" s="219">
        <v>3863</v>
      </c>
      <c r="I177" s="219">
        <v>4898</v>
      </c>
      <c r="J177" s="219">
        <v>4896</v>
      </c>
      <c r="K177" s="219">
        <v>5402</v>
      </c>
      <c r="L177" s="217">
        <v>4230</v>
      </c>
      <c r="M177" s="219">
        <v>7560</v>
      </c>
      <c r="N177" s="219">
        <v>12458</v>
      </c>
      <c r="O177" s="217">
        <v>14528</v>
      </c>
      <c r="P177" s="219">
        <v>14137</v>
      </c>
      <c r="Q177" s="217">
        <v>12849</v>
      </c>
      <c r="R177" s="219">
        <v>2552</v>
      </c>
      <c r="S177" s="217">
        <v>2346</v>
      </c>
      <c r="T177" s="219">
        <v>7676</v>
      </c>
      <c r="U177" s="217">
        <v>6852</v>
      </c>
      <c r="V177" s="219">
        <v>10228</v>
      </c>
      <c r="W177" s="217">
        <v>9198</v>
      </c>
      <c r="X177" s="219">
        <v>19426</v>
      </c>
      <c r="Y177" s="219">
        <v>4898</v>
      </c>
      <c r="Z177" s="217">
        <v>14528</v>
      </c>
      <c r="AA177" s="12"/>
    </row>
    <row r="178" spans="1:30">
      <c r="A178" s="55">
        <v>3</v>
      </c>
      <c r="B178" s="56">
        <v>4</v>
      </c>
      <c r="C178" s="56">
        <v>2</v>
      </c>
      <c r="D178" s="24">
        <v>970000</v>
      </c>
      <c r="E178" s="44" t="s">
        <v>278</v>
      </c>
      <c r="F178" s="218">
        <v>34259</v>
      </c>
      <c r="G178" s="219">
        <v>4938</v>
      </c>
      <c r="H178" s="219">
        <v>5029</v>
      </c>
      <c r="I178" s="219">
        <v>6257</v>
      </c>
      <c r="J178" s="219">
        <v>6332</v>
      </c>
      <c r="K178" s="219">
        <v>6619</v>
      </c>
      <c r="L178" s="217">
        <v>5084</v>
      </c>
      <c r="M178" s="219">
        <v>9967</v>
      </c>
      <c r="N178" s="219">
        <v>16224</v>
      </c>
      <c r="O178" s="217">
        <v>18035</v>
      </c>
      <c r="P178" s="219">
        <v>17809</v>
      </c>
      <c r="Q178" s="217">
        <v>16450</v>
      </c>
      <c r="R178" s="219">
        <v>3238</v>
      </c>
      <c r="S178" s="217">
        <v>3019</v>
      </c>
      <c r="T178" s="219">
        <v>9504</v>
      </c>
      <c r="U178" s="217">
        <v>8531</v>
      </c>
      <c r="V178" s="219">
        <v>12742</v>
      </c>
      <c r="W178" s="217">
        <v>11550</v>
      </c>
      <c r="X178" s="219">
        <v>24292</v>
      </c>
      <c r="Y178" s="219">
        <v>6257</v>
      </c>
      <c r="Z178" s="217">
        <v>18035</v>
      </c>
      <c r="AA178" s="12"/>
    </row>
    <row r="179" spans="1:30">
      <c r="A179" s="55">
        <v>8</v>
      </c>
      <c r="B179" s="56">
        <v>2</v>
      </c>
      <c r="C179" s="56">
        <v>4</v>
      </c>
      <c r="D179" s="24">
        <v>970040</v>
      </c>
      <c r="E179" s="44" t="s">
        <v>156</v>
      </c>
      <c r="F179" s="218">
        <v>19787</v>
      </c>
      <c r="G179" s="219">
        <v>3042</v>
      </c>
      <c r="H179" s="219">
        <v>2938</v>
      </c>
      <c r="I179" s="219">
        <v>3528</v>
      </c>
      <c r="J179" s="219">
        <v>3454</v>
      </c>
      <c r="K179" s="219">
        <v>3470</v>
      </c>
      <c r="L179" s="217">
        <v>3355</v>
      </c>
      <c r="M179" s="219">
        <v>5980</v>
      </c>
      <c r="N179" s="219">
        <v>9508</v>
      </c>
      <c r="O179" s="217">
        <v>10279</v>
      </c>
      <c r="P179" s="219">
        <v>10028</v>
      </c>
      <c r="Q179" s="217">
        <v>9759</v>
      </c>
      <c r="R179" s="219">
        <v>1807</v>
      </c>
      <c r="S179" s="217">
        <v>1721</v>
      </c>
      <c r="T179" s="219">
        <v>5123</v>
      </c>
      <c r="U179" s="217">
        <v>5156</v>
      </c>
      <c r="V179" s="219">
        <v>6930</v>
      </c>
      <c r="W179" s="217">
        <v>6877</v>
      </c>
      <c r="X179" s="219">
        <v>13807</v>
      </c>
      <c r="Y179" s="219">
        <v>3528</v>
      </c>
      <c r="Z179" s="217">
        <v>10279</v>
      </c>
      <c r="AA179" s="12"/>
    </row>
    <row r="180" spans="1:30">
      <c r="A180" s="55">
        <v>3</v>
      </c>
      <c r="B180" s="56">
        <v>4</v>
      </c>
      <c r="C180" s="56">
        <v>2</v>
      </c>
      <c r="D180" s="24">
        <v>974000</v>
      </c>
      <c r="E180" s="44" t="s">
        <v>279</v>
      </c>
      <c r="F180" s="218">
        <v>32789</v>
      </c>
      <c r="G180" s="219">
        <v>4456</v>
      </c>
      <c r="H180" s="219">
        <v>4568</v>
      </c>
      <c r="I180" s="219">
        <v>6043</v>
      </c>
      <c r="J180" s="219">
        <v>6119</v>
      </c>
      <c r="K180" s="219">
        <v>6596</v>
      </c>
      <c r="L180" s="217">
        <v>5007</v>
      </c>
      <c r="M180" s="219">
        <v>9024</v>
      </c>
      <c r="N180" s="219">
        <v>15067</v>
      </c>
      <c r="O180" s="217">
        <v>17722</v>
      </c>
      <c r="P180" s="219">
        <v>17053</v>
      </c>
      <c r="Q180" s="217">
        <v>15736</v>
      </c>
      <c r="R180" s="219">
        <v>3154</v>
      </c>
      <c r="S180" s="217">
        <v>2889</v>
      </c>
      <c r="T180" s="219">
        <v>9272</v>
      </c>
      <c r="U180" s="217">
        <v>8450</v>
      </c>
      <c r="V180" s="219">
        <v>12426</v>
      </c>
      <c r="W180" s="217">
        <v>11339</v>
      </c>
      <c r="X180" s="219">
        <v>23765</v>
      </c>
      <c r="Y180" s="219">
        <v>6043</v>
      </c>
      <c r="Z180" s="217">
        <v>17722</v>
      </c>
      <c r="AA180" s="12"/>
    </row>
    <row r="181" spans="1:30">
      <c r="A181" s="55">
        <v>9</v>
      </c>
      <c r="B181" s="56">
        <v>3</v>
      </c>
      <c r="C181" s="56">
        <v>4</v>
      </c>
      <c r="D181" s="24">
        <v>974028</v>
      </c>
      <c r="E181" s="44" t="s">
        <v>157</v>
      </c>
      <c r="F181" s="218">
        <v>13595</v>
      </c>
      <c r="G181" s="219">
        <v>1864</v>
      </c>
      <c r="H181" s="219">
        <v>2027</v>
      </c>
      <c r="I181" s="219">
        <v>2490</v>
      </c>
      <c r="J181" s="219">
        <v>2435</v>
      </c>
      <c r="K181" s="219">
        <v>2673</v>
      </c>
      <c r="L181" s="217">
        <v>2106</v>
      </c>
      <c r="M181" s="219">
        <v>3891</v>
      </c>
      <c r="N181" s="219">
        <v>6381</v>
      </c>
      <c r="O181" s="217">
        <v>7214</v>
      </c>
      <c r="P181" s="219">
        <v>7142</v>
      </c>
      <c r="Q181" s="217">
        <v>6453</v>
      </c>
      <c r="R181" s="219">
        <v>1301</v>
      </c>
      <c r="S181" s="217">
        <v>1189</v>
      </c>
      <c r="T181" s="219">
        <v>3862</v>
      </c>
      <c r="U181" s="217">
        <v>3352</v>
      </c>
      <c r="V181" s="219">
        <v>5163</v>
      </c>
      <c r="W181" s="217">
        <v>4541</v>
      </c>
      <c r="X181" s="219">
        <v>9704</v>
      </c>
      <c r="Y181" s="219">
        <v>2490</v>
      </c>
      <c r="Z181" s="217">
        <v>7214</v>
      </c>
      <c r="AA181" s="12"/>
    </row>
    <row r="182" spans="1:30">
      <c r="A182" s="55">
        <v>5</v>
      </c>
      <c r="B182" s="56">
        <v>3</v>
      </c>
      <c r="C182" s="56">
        <v>3</v>
      </c>
      <c r="D182" s="24">
        <v>974040</v>
      </c>
      <c r="E182" s="44" t="s">
        <v>158</v>
      </c>
      <c r="F182" s="218">
        <v>9399</v>
      </c>
      <c r="G182" s="219">
        <v>1348</v>
      </c>
      <c r="H182" s="219">
        <v>1373</v>
      </c>
      <c r="I182" s="219">
        <v>1667</v>
      </c>
      <c r="J182" s="219">
        <v>1773</v>
      </c>
      <c r="K182" s="219">
        <v>1767</v>
      </c>
      <c r="L182" s="217">
        <v>1471</v>
      </c>
      <c r="M182" s="219">
        <v>2721</v>
      </c>
      <c r="N182" s="219">
        <v>4388</v>
      </c>
      <c r="O182" s="217">
        <v>5011</v>
      </c>
      <c r="P182" s="219">
        <v>4781</v>
      </c>
      <c r="Q182" s="217">
        <v>4618</v>
      </c>
      <c r="R182" s="219">
        <v>862</v>
      </c>
      <c r="S182" s="217">
        <v>805</v>
      </c>
      <c r="T182" s="219">
        <v>2503</v>
      </c>
      <c r="U182" s="217">
        <v>2508</v>
      </c>
      <c r="V182" s="219">
        <v>3365</v>
      </c>
      <c r="W182" s="217">
        <v>3313</v>
      </c>
      <c r="X182" s="219">
        <v>6678</v>
      </c>
      <c r="Y182" s="219">
        <v>1667</v>
      </c>
      <c r="Z182" s="217">
        <v>5011</v>
      </c>
      <c r="AA182" s="12"/>
    </row>
    <row r="183" spans="1:30">
      <c r="A183" s="55">
        <v>6</v>
      </c>
      <c r="B183" s="56">
        <v>4</v>
      </c>
      <c r="C183" s="56">
        <v>3</v>
      </c>
      <c r="D183" s="24">
        <v>974044</v>
      </c>
      <c r="E183" s="44" t="s">
        <v>159</v>
      </c>
      <c r="F183" s="218">
        <v>4587</v>
      </c>
      <c r="G183" s="219">
        <v>583</v>
      </c>
      <c r="H183" s="219">
        <v>656</v>
      </c>
      <c r="I183" s="219">
        <v>834</v>
      </c>
      <c r="J183" s="219">
        <v>833</v>
      </c>
      <c r="K183" s="219">
        <v>952</v>
      </c>
      <c r="L183" s="217">
        <v>729</v>
      </c>
      <c r="M183" s="219">
        <v>1239</v>
      </c>
      <c r="N183" s="219">
        <v>2073</v>
      </c>
      <c r="O183" s="217">
        <v>2514</v>
      </c>
      <c r="P183" s="219">
        <v>2387</v>
      </c>
      <c r="Q183" s="217">
        <v>2200</v>
      </c>
      <c r="R183" s="219">
        <v>419</v>
      </c>
      <c r="S183" s="217">
        <v>415</v>
      </c>
      <c r="T183" s="219">
        <v>1309</v>
      </c>
      <c r="U183" s="217">
        <v>1205</v>
      </c>
      <c r="V183" s="219">
        <v>1728</v>
      </c>
      <c r="W183" s="217">
        <v>1620</v>
      </c>
      <c r="X183" s="219">
        <v>3348</v>
      </c>
      <c r="Y183" s="219">
        <v>834</v>
      </c>
      <c r="Z183" s="217">
        <v>2514</v>
      </c>
      <c r="AA183" s="12"/>
      <c r="AB183" s="28"/>
      <c r="AC183" s="28"/>
      <c r="AD183" s="28"/>
    </row>
    <row r="184" spans="1:30">
      <c r="A184" s="55">
        <v>3</v>
      </c>
      <c r="B184" s="56">
        <v>3</v>
      </c>
      <c r="C184" s="56">
        <v>2</v>
      </c>
      <c r="D184" s="24">
        <v>978000</v>
      </c>
      <c r="E184" s="44" t="s">
        <v>280</v>
      </c>
      <c r="F184" s="218">
        <v>10846</v>
      </c>
      <c r="G184" s="219">
        <v>1589</v>
      </c>
      <c r="H184" s="219">
        <v>1463</v>
      </c>
      <c r="I184" s="219">
        <v>2003</v>
      </c>
      <c r="J184" s="219">
        <v>2012</v>
      </c>
      <c r="K184" s="219">
        <v>2105</v>
      </c>
      <c r="L184" s="217">
        <v>1674</v>
      </c>
      <c r="M184" s="219">
        <v>3052</v>
      </c>
      <c r="N184" s="219">
        <v>5055</v>
      </c>
      <c r="O184" s="217">
        <v>5791</v>
      </c>
      <c r="P184" s="219">
        <v>5621</v>
      </c>
      <c r="Q184" s="217">
        <v>5225</v>
      </c>
      <c r="R184" s="219">
        <v>1020</v>
      </c>
      <c r="S184" s="217">
        <v>983</v>
      </c>
      <c r="T184" s="219">
        <v>3004</v>
      </c>
      <c r="U184" s="217">
        <v>2787</v>
      </c>
      <c r="V184" s="219">
        <v>4024</v>
      </c>
      <c r="W184" s="217">
        <v>3770</v>
      </c>
      <c r="X184" s="219">
        <v>7794</v>
      </c>
      <c r="Y184" s="219">
        <v>2003</v>
      </c>
      <c r="Z184" s="217">
        <v>5791</v>
      </c>
      <c r="AA184" s="12"/>
      <c r="AB184" s="28"/>
      <c r="AC184" s="28"/>
      <c r="AD184" s="28"/>
    </row>
    <row r="185" spans="1:30">
      <c r="A185" s="55">
        <v>4</v>
      </c>
      <c r="B185" s="56">
        <v>1</v>
      </c>
      <c r="C185" s="56">
        <v>3</v>
      </c>
      <c r="D185" s="24">
        <v>978004</v>
      </c>
      <c r="E185" s="44" t="s">
        <v>160</v>
      </c>
      <c r="F185" s="218">
        <v>9943</v>
      </c>
      <c r="G185" s="219">
        <v>1338</v>
      </c>
      <c r="H185" s="219">
        <v>1469</v>
      </c>
      <c r="I185" s="219">
        <v>1784</v>
      </c>
      <c r="J185" s="219">
        <v>1851</v>
      </c>
      <c r="K185" s="219">
        <v>1913</v>
      </c>
      <c r="L185" s="217">
        <v>1588</v>
      </c>
      <c r="M185" s="219">
        <v>2807</v>
      </c>
      <c r="N185" s="219">
        <v>4591</v>
      </c>
      <c r="O185" s="217">
        <v>5352</v>
      </c>
      <c r="P185" s="219">
        <v>5186</v>
      </c>
      <c r="Q185" s="217">
        <v>4757</v>
      </c>
      <c r="R185" s="219">
        <v>933</v>
      </c>
      <c r="S185" s="217">
        <v>851</v>
      </c>
      <c r="T185" s="219">
        <v>2807</v>
      </c>
      <c r="U185" s="217">
        <v>2545</v>
      </c>
      <c r="V185" s="219">
        <v>3740</v>
      </c>
      <c r="W185" s="217">
        <v>3396</v>
      </c>
      <c r="X185" s="219">
        <v>7136</v>
      </c>
      <c r="Y185" s="219">
        <v>1784</v>
      </c>
      <c r="Z185" s="217">
        <v>5352</v>
      </c>
      <c r="AA185" s="12"/>
      <c r="AB185" s="28"/>
      <c r="AC185" s="28"/>
      <c r="AD185" s="28"/>
    </row>
    <row r="186" spans="1:30">
      <c r="A186" s="55">
        <v>4</v>
      </c>
      <c r="B186" s="56">
        <v>2</v>
      </c>
      <c r="C186" s="56">
        <v>3</v>
      </c>
      <c r="D186" s="24">
        <v>978020</v>
      </c>
      <c r="E186" s="44" t="s">
        <v>161</v>
      </c>
      <c r="F186" s="218">
        <v>7908</v>
      </c>
      <c r="G186" s="219">
        <v>1146</v>
      </c>
      <c r="H186" s="219">
        <v>1137</v>
      </c>
      <c r="I186" s="219">
        <v>1418</v>
      </c>
      <c r="J186" s="219">
        <v>1473</v>
      </c>
      <c r="K186" s="219">
        <v>1517</v>
      </c>
      <c r="L186" s="217">
        <v>1217</v>
      </c>
      <c r="M186" s="219">
        <v>2283</v>
      </c>
      <c r="N186" s="219">
        <v>3701</v>
      </c>
      <c r="O186" s="217">
        <v>4207</v>
      </c>
      <c r="P186" s="219">
        <v>4159</v>
      </c>
      <c r="Q186" s="217">
        <v>3749</v>
      </c>
      <c r="R186" s="219">
        <v>717</v>
      </c>
      <c r="S186" s="217">
        <v>701</v>
      </c>
      <c r="T186" s="219">
        <v>2265</v>
      </c>
      <c r="U186" s="217">
        <v>1942</v>
      </c>
      <c r="V186" s="219">
        <v>2982</v>
      </c>
      <c r="W186" s="217">
        <v>2643</v>
      </c>
      <c r="X186" s="219">
        <v>5625</v>
      </c>
      <c r="Y186" s="219">
        <v>1418</v>
      </c>
      <c r="Z186" s="217">
        <v>4207</v>
      </c>
      <c r="AA186" s="12"/>
      <c r="AB186" s="28"/>
      <c r="AC186" s="28"/>
      <c r="AD186" s="28"/>
    </row>
    <row r="187" spans="1:30">
      <c r="A187" s="55">
        <v>7</v>
      </c>
      <c r="B187" s="56">
        <v>1</v>
      </c>
      <c r="C187" s="56">
        <v>4</v>
      </c>
      <c r="D187" s="24">
        <v>978024</v>
      </c>
      <c r="E187" s="44" t="s">
        <v>162</v>
      </c>
      <c r="F187" s="218">
        <v>17093</v>
      </c>
      <c r="G187" s="219">
        <v>2473</v>
      </c>
      <c r="H187" s="219">
        <v>2599</v>
      </c>
      <c r="I187" s="219">
        <v>3086</v>
      </c>
      <c r="J187" s="219">
        <v>3143</v>
      </c>
      <c r="K187" s="219">
        <v>3209</v>
      </c>
      <c r="L187" s="217">
        <v>2583</v>
      </c>
      <c r="M187" s="219">
        <v>5072</v>
      </c>
      <c r="N187" s="219">
        <v>8158</v>
      </c>
      <c r="O187" s="217">
        <v>8935</v>
      </c>
      <c r="P187" s="219">
        <v>8855</v>
      </c>
      <c r="Q187" s="217">
        <v>8238</v>
      </c>
      <c r="R187" s="219">
        <v>1579</v>
      </c>
      <c r="S187" s="217">
        <v>1507</v>
      </c>
      <c r="T187" s="219">
        <v>4677</v>
      </c>
      <c r="U187" s="217">
        <v>4258</v>
      </c>
      <c r="V187" s="219">
        <v>6256</v>
      </c>
      <c r="W187" s="217">
        <v>5765</v>
      </c>
      <c r="X187" s="219">
        <v>12021</v>
      </c>
      <c r="Y187" s="219">
        <v>3086</v>
      </c>
      <c r="Z187" s="217">
        <v>8935</v>
      </c>
      <c r="AA187" s="12"/>
      <c r="AB187" s="28"/>
      <c r="AC187" s="28"/>
      <c r="AD187" s="28"/>
    </row>
    <row r="188" spans="1:30">
      <c r="A188" s="55">
        <v>5</v>
      </c>
      <c r="B188" s="56">
        <v>3</v>
      </c>
      <c r="C188" s="56">
        <v>3</v>
      </c>
      <c r="D188" s="24">
        <v>978028</v>
      </c>
      <c r="E188" s="44" t="s">
        <v>163</v>
      </c>
      <c r="F188" s="218">
        <v>8517</v>
      </c>
      <c r="G188" s="219">
        <v>1176</v>
      </c>
      <c r="H188" s="219">
        <v>1246</v>
      </c>
      <c r="I188" s="219">
        <v>1575</v>
      </c>
      <c r="J188" s="219">
        <v>1554</v>
      </c>
      <c r="K188" s="219">
        <v>1588</v>
      </c>
      <c r="L188" s="217">
        <v>1378</v>
      </c>
      <c r="M188" s="219">
        <v>2422</v>
      </c>
      <c r="N188" s="219">
        <v>3997</v>
      </c>
      <c r="O188" s="217">
        <v>4520</v>
      </c>
      <c r="P188" s="219">
        <v>4420</v>
      </c>
      <c r="Q188" s="217">
        <v>4097</v>
      </c>
      <c r="R188" s="219">
        <v>819</v>
      </c>
      <c r="S188" s="217">
        <v>756</v>
      </c>
      <c r="T188" s="219">
        <v>2347</v>
      </c>
      <c r="U188" s="217">
        <v>2173</v>
      </c>
      <c r="V188" s="219">
        <v>3166</v>
      </c>
      <c r="W188" s="217">
        <v>2929</v>
      </c>
      <c r="X188" s="219">
        <v>6095</v>
      </c>
      <c r="Y188" s="219">
        <v>1575</v>
      </c>
      <c r="Z188" s="217">
        <v>4520</v>
      </c>
      <c r="AA188" s="12"/>
      <c r="AB188" s="28"/>
      <c r="AC188" s="28"/>
      <c r="AD188" s="28"/>
    </row>
    <row r="189" spans="1:30">
      <c r="A189" s="55">
        <v>4</v>
      </c>
      <c r="B189" s="56">
        <v>2</v>
      </c>
      <c r="C189" s="56">
        <v>3</v>
      </c>
      <c r="D189" s="24">
        <v>978032</v>
      </c>
      <c r="E189" s="44" t="s">
        <v>164</v>
      </c>
      <c r="F189" s="218">
        <v>5152</v>
      </c>
      <c r="G189" s="219">
        <v>731</v>
      </c>
      <c r="H189" s="219">
        <v>722</v>
      </c>
      <c r="I189" s="219">
        <v>909</v>
      </c>
      <c r="J189" s="219">
        <v>982</v>
      </c>
      <c r="K189" s="219">
        <v>1025</v>
      </c>
      <c r="L189" s="217">
        <v>783</v>
      </c>
      <c r="M189" s="219">
        <v>1453</v>
      </c>
      <c r="N189" s="219">
        <v>2362</v>
      </c>
      <c r="O189" s="217">
        <v>2790</v>
      </c>
      <c r="P189" s="219">
        <v>2588</v>
      </c>
      <c r="Q189" s="217">
        <v>2564</v>
      </c>
      <c r="R189" s="219">
        <v>437</v>
      </c>
      <c r="S189" s="217">
        <v>472</v>
      </c>
      <c r="T189" s="219">
        <v>1420</v>
      </c>
      <c r="U189" s="217">
        <v>1370</v>
      </c>
      <c r="V189" s="219">
        <v>1857</v>
      </c>
      <c r="W189" s="217">
        <v>1842</v>
      </c>
      <c r="X189" s="219">
        <v>3699</v>
      </c>
      <c r="Y189" s="219">
        <v>909</v>
      </c>
      <c r="Z189" s="217">
        <v>2790</v>
      </c>
      <c r="AA189" s="12"/>
    </row>
    <row r="190" spans="1:30">
      <c r="A190" s="55">
        <v>8</v>
      </c>
      <c r="B190" s="56">
        <v>2</v>
      </c>
      <c r="C190" s="56">
        <v>4</v>
      </c>
      <c r="D190" s="24">
        <v>978036</v>
      </c>
      <c r="E190" s="44" t="s">
        <v>165</v>
      </c>
      <c r="F190" s="218">
        <v>11351</v>
      </c>
      <c r="G190" s="219">
        <v>1604</v>
      </c>
      <c r="H190" s="219">
        <v>1703</v>
      </c>
      <c r="I190" s="219">
        <v>2082</v>
      </c>
      <c r="J190" s="219">
        <v>2099</v>
      </c>
      <c r="K190" s="219">
        <v>2189</v>
      </c>
      <c r="L190" s="217">
        <v>1674</v>
      </c>
      <c r="M190" s="219">
        <v>3307</v>
      </c>
      <c r="N190" s="219">
        <v>5389</v>
      </c>
      <c r="O190" s="217">
        <v>5962</v>
      </c>
      <c r="P190" s="219">
        <v>5780</v>
      </c>
      <c r="Q190" s="217">
        <v>5571</v>
      </c>
      <c r="R190" s="219">
        <v>1072</v>
      </c>
      <c r="S190" s="217">
        <v>1010</v>
      </c>
      <c r="T190" s="219">
        <v>3050</v>
      </c>
      <c r="U190" s="217">
        <v>2912</v>
      </c>
      <c r="V190" s="219">
        <v>4122</v>
      </c>
      <c r="W190" s="217">
        <v>3922</v>
      </c>
      <c r="X190" s="219">
        <v>8044</v>
      </c>
      <c r="Y190" s="219">
        <v>2082</v>
      </c>
      <c r="Z190" s="217">
        <v>5962</v>
      </c>
      <c r="AA190" s="12"/>
    </row>
    <row r="191" spans="1:30">
      <c r="A191" s="57">
        <v>5</v>
      </c>
      <c r="B191" s="58">
        <v>3</v>
      </c>
      <c r="C191" s="58">
        <v>3</v>
      </c>
      <c r="D191" s="52">
        <v>978040</v>
      </c>
      <c r="E191" s="45" t="s">
        <v>166</v>
      </c>
      <c r="F191" s="223">
        <v>5505</v>
      </c>
      <c r="G191" s="224">
        <v>734</v>
      </c>
      <c r="H191" s="224">
        <v>795</v>
      </c>
      <c r="I191" s="224">
        <v>973</v>
      </c>
      <c r="J191" s="224">
        <v>1028</v>
      </c>
      <c r="K191" s="224">
        <v>1101</v>
      </c>
      <c r="L191" s="225">
        <v>874</v>
      </c>
      <c r="M191" s="224">
        <v>1529</v>
      </c>
      <c r="N191" s="224">
        <v>2502</v>
      </c>
      <c r="O191" s="225">
        <v>3003</v>
      </c>
      <c r="P191" s="224">
        <v>2853</v>
      </c>
      <c r="Q191" s="225">
        <v>2652</v>
      </c>
      <c r="R191" s="224">
        <v>500</v>
      </c>
      <c r="S191" s="225">
        <v>473</v>
      </c>
      <c r="T191" s="224">
        <v>1584</v>
      </c>
      <c r="U191" s="225">
        <v>1419</v>
      </c>
      <c r="V191" s="224">
        <v>2084</v>
      </c>
      <c r="W191" s="225">
        <v>1892</v>
      </c>
      <c r="X191" s="224">
        <v>3976</v>
      </c>
      <c r="Y191" s="224">
        <v>973</v>
      </c>
      <c r="Z191" s="225">
        <v>3003</v>
      </c>
      <c r="AA191" s="12"/>
    </row>
    <row r="192" spans="1:30">
      <c r="D192" s="11"/>
      <c r="E192" s="17" t="s">
        <v>179</v>
      </c>
      <c r="F192" s="226">
        <v>3572167</v>
      </c>
      <c r="G192" s="36">
        <v>516102</v>
      </c>
      <c r="H192" s="36">
        <v>524976</v>
      </c>
      <c r="I192" s="36">
        <v>650152</v>
      </c>
      <c r="J192" s="36">
        <v>655091</v>
      </c>
      <c r="K192" s="36">
        <v>671515</v>
      </c>
      <c r="L192" s="227">
        <v>554331</v>
      </c>
      <c r="M192" s="36">
        <v>1041078</v>
      </c>
      <c r="N192" s="36">
        <v>1691230</v>
      </c>
      <c r="O192" s="227">
        <v>1880937</v>
      </c>
      <c r="P192" s="36">
        <v>1841660</v>
      </c>
      <c r="Q192" s="227">
        <v>1730507</v>
      </c>
      <c r="R192" s="36">
        <v>334610</v>
      </c>
      <c r="S192" s="227">
        <v>315542</v>
      </c>
      <c r="T192" s="36">
        <v>972032</v>
      </c>
      <c r="U192" s="227">
        <v>908905</v>
      </c>
      <c r="V192" s="36">
        <v>1306642</v>
      </c>
      <c r="W192" s="227">
        <v>1224447</v>
      </c>
      <c r="X192" s="36">
        <v>2531089</v>
      </c>
      <c r="Y192" s="36">
        <v>650152</v>
      </c>
      <c r="Z192" s="227">
        <v>1880937</v>
      </c>
    </row>
    <row r="193" spans="1:26">
      <c r="D193" s="11"/>
      <c r="E193" s="8" t="s">
        <v>200</v>
      </c>
      <c r="F193" s="226">
        <v>1909313</v>
      </c>
      <c r="G193" s="36">
        <v>278280</v>
      </c>
      <c r="H193" s="36">
        <v>283905</v>
      </c>
      <c r="I193" s="36">
        <v>350666</v>
      </c>
      <c r="J193" s="36">
        <v>351100</v>
      </c>
      <c r="K193" s="36">
        <v>354524</v>
      </c>
      <c r="L193" s="227">
        <v>290838</v>
      </c>
      <c r="M193" s="36">
        <v>562185</v>
      </c>
      <c r="N193" s="36">
        <v>912851</v>
      </c>
      <c r="O193" s="227">
        <v>996462</v>
      </c>
      <c r="P193" s="36">
        <v>984049</v>
      </c>
      <c r="Q193" s="227">
        <v>925264</v>
      </c>
      <c r="R193" s="36">
        <v>180722</v>
      </c>
      <c r="S193" s="227">
        <v>169944</v>
      </c>
      <c r="T193" s="36">
        <v>514416</v>
      </c>
      <c r="U193" s="227">
        <v>482046</v>
      </c>
      <c r="V193" s="36">
        <v>695138</v>
      </c>
      <c r="W193" s="227">
        <v>651990</v>
      </c>
      <c r="X193" s="36">
        <v>1347128</v>
      </c>
      <c r="Y193" s="36">
        <v>350666</v>
      </c>
      <c r="Z193" s="227">
        <v>996462</v>
      </c>
    </row>
    <row r="194" spans="1:26">
      <c r="E194" s="8" t="s">
        <v>201</v>
      </c>
      <c r="F194" s="226">
        <v>1662854</v>
      </c>
      <c r="G194" s="36">
        <v>237822</v>
      </c>
      <c r="H194" s="36">
        <v>241071</v>
      </c>
      <c r="I194" s="36">
        <v>299486</v>
      </c>
      <c r="J194" s="36">
        <v>303991</v>
      </c>
      <c r="K194" s="36">
        <v>316991</v>
      </c>
      <c r="L194" s="227">
        <v>263493</v>
      </c>
      <c r="M194" s="36">
        <v>478893</v>
      </c>
      <c r="N194" s="36">
        <v>778379</v>
      </c>
      <c r="O194" s="227">
        <v>884475</v>
      </c>
      <c r="P194" s="36">
        <v>857611</v>
      </c>
      <c r="Q194" s="227">
        <v>805243</v>
      </c>
      <c r="R194" s="36">
        <v>153888</v>
      </c>
      <c r="S194" s="227">
        <v>145598</v>
      </c>
      <c r="T194" s="36">
        <v>457616</v>
      </c>
      <c r="U194" s="227">
        <v>426859</v>
      </c>
      <c r="V194" s="36">
        <v>611504</v>
      </c>
      <c r="W194" s="227">
        <v>572457</v>
      </c>
      <c r="X194" s="36">
        <v>1183961</v>
      </c>
      <c r="Y194" s="36">
        <v>299486</v>
      </c>
      <c r="Z194" s="227">
        <v>884475</v>
      </c>
    </row>
    <row r="195" spans="1:26">
      <c r="A195" s="27"/>
      <c r="E195" s="8"/>
      <c r="F195" s="10"/>
      <c r="G195" s="10"/>
      <c r="H195" s="10"/>
      <c r="I195" s="10"/>
      <c r="J195" s="10"/>
      <c r="K195" s="10"/>
      <c r="L195" s="10"/>
      <c r="M195" s="10"/>
      <c r="N195" s="10"/>
      <c r="O195" s="10"/>
      <c r="P195" s="10"/>
      <c r="Q195" s="10"/>
      <c r="R195" s="10"/>
      <c r="S195" s="10"/>
      <c r="T195" s="10"/>
      <c r="U195" s="10"/>
      <c r="V195" s="10"/>
      <c r="W195" s="10"/>
      <c r="X195" s="10"/>
      <c r="Y195" s="10"/>
      <c r="Z195" s="10"/>
    </row>
    <row r="196" spans="1:26" ht="20.25" customHeight="1">
      <c r="A196" s="15" t="s">
        <v>242</v>
      </c>
      <c r="D196" s="38"/>
      <c r="E196" s="8"/>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customHeight="1">
      <c r="A197" s="62">
        <v>1</v>
      </c>
      <c r="B197" s="29">
        <v>1</v>
      </c>
      <c r="C197" s="29">
        <v>1</v>
      </c>
      <c r="D197" s="63">
        <v>911000</v>
      </c>
      <c r="E197" s="29" t="s">
        <v>133</v>
      </c>
      <c r="F197" s="228">
        <v>65252</v>
      </c>
      <c r="G197" s="229">
        <v>9734</v>
      </c>
      <c r="H197" s="229">
        <v>9643</v>
      </c>
      <c r="I197" s="229">
        <v>11661</v>
      </c>
      <c r="J197" s="229">
        <v>11462</v>
      </c>
      <c r="K197" s="229">
        <v>11725</v>
      </c>
      <c r="L197" s="230">
        <v>11027</v>
      </c>
      <c r="M197" s="229">
        <v>19377</v>
      </c>
      <c r="N197" s="229">
        <v>31038</v>
      </c>
      <c r="O197" s="230">
        <v>34214</v>
      </c>
      <c r="P197" s="229">
        <v>33603</v>
      </c>
      <c r="Q197" s="230">
        <v>31649</v>
      </c>
      <c r="R197" s="229">
        <v>6051</v>
      </c>
      <c r="S197" s="230">
        <v>5610</v>
      </c>
      <c r="T197" s="229">
        <v>17668</v>
      </c>
      <c r="U197" s="230">
        <v>16546</v>
      </c>
      <c r="V197" s="229">
        <v>23719</v>
      </c>
      <c r="W197" s="230">
        <v>22156</v>
      </c>
      <c r="X197" s="229">
        <v>45875</v>
      </c>
      <c r="Y197" s="229">
        <v>11661</v>
      </c>
      <c r="Z197" s="230">
        <v>34214</v>
      </c>
    </row>
    <row r="198" spans="1:26">
      <c r="A198" s="64">
        <v>1</v>
      </c>
      <c r="B198" s="27">
        <v>1</v>
      </c>
      <c r="C198" s="27">
        <v>1</v>
      </c>
      <c r="D198" s="63">
        <v>913000</v>
      </c>
      <c r="E198" s="27" t="s">
        <v>134</v>
      </c>
      <c r="F198" s="231">
        <v>115489</v>
      </c>
      <c r="G198" s="232">
        <v>17398</v>
      </c>
      <c r="H198" s="232">
        <v>17410</v>
      </c>
      <c r="I198" s="232">
        <v>20965</v>
      </c>
      <c r="J198" s="232">
        <v>20765</v>
      </c>
      <c r="K198" s="232">
        <v>20915</v>
      </c>
      <c r="L198" s="233">
        <v>18036</v>
      </c>
      <c r="M198" s="232">
        <v>34808</v>
      </c>
      <c r="N198" s="232">
        <v>55773</v>
      </c>
      <c r="O198" s="233">
        <v>59716</v>
      </c>
      <c r="P198" s="232">
        <v>59216</v>
      </c>
      <c r="Q198" s="233">
        <v>56273</v>
      </c>
      <c r="R198" s="232">
        <v>10588</v>
      </c>
      <c r="S198" s="233">
        <v>10377</v>
      </c>
      <c r="T198" s="232">
        <v>30742</v>
      </c>
      <c r="U198" s="233">
        <v>28974</v>
      </c>
      <c r="V198" s="232">
        <v>41330</v>
      </c>
      <c r="W198" s="233">
        <v>39351</v>
      </c>
      <c r="X198" s="232">
        <v>80681</v>
      </c>
      <c r="Y198" s="232">
        <v>20965</v>
      </c>
      <c r="Z198" s="233">
        <v>59716</v>
      </c>
    </row>
    <row r="199" spans="1:26">
      <c r="A199" s="64">
        <v>1</v>
      </c>
      <c r="B199" s="27">
        <v>1</v>
      </c>
      <c r="C199" s="27">
        <v>1</v>
      </c>
      <c r="D199" s="63">
        <v>112000</v>
      </c>
      <c r="E199" s="27" t="s">
        <v>16</v>
      </c>
      <c r="F199" s="231">
        <v>101773</v>
      </c>
      <c r="G199" s="232">
        <v>15157</v>
      </c>
      <c r="H199" s="232">
        <v>15487</v>
      </c>
      <c r="I199" s="232">
        <v>18416</v>
      </c>
      <c r="J199" s="232">
        <v>18721</v>
      </c>
      <c r="K199" s="232">
        <v>18569</v>
      </c>
      <c r="L199" s="233">
        <v>15423</v>
      </c>
      <c r="M199" s="232">
        <v>30644</v>
      </c>
      <c r="N199" s="232">
        <v>49060</v>
      </c>
      <c r="O199" s="233">
        <v>52713</v>
      </c>
      <c r="P199" s="232">
        <v>52609</v>
      </c>
      <c r="Q199" s="233">
        <v>49164</v>
      </c>
      <c r="R199" s="232">
        <v>9546</v>
      </c>
      <c r="S199" s="233">
        <v>8870</v>
      </c>
      <c r="T199" s="232">
        <v>27219</v>
      </c>
      <c r="U199" s="233">
        <v>25494</v>
      </c>
      <c r="V199" s="232">
        <v>36765</v>
      </c>
      <c r="W199" s="233">
        <v>34364</v>
      </c>
      <c r="X199" s="232">
        <v>71129</v>
      </c>
      <c r="Y199" s="232">
        <v>18416</v>
      </c>
      <c r="Z199" s="233">
        <v>52713</v>
      </c>
    </row>
    <row r="200" spans="1:26">
      <c r="A200" s="64">
        <v>1</v>
      </c>
      <c r="B200" s="27">
        <v>1</v>
      </c>
      <c r="C200" s="27">
        <v>1</v>
      </c>
      <c r="D200" s="63">
        <v>113000</v>
      </c>
      <c r="E200" s="27" t="s">
        <v>17</v>
      </c>
      <c r="F200" s="231">
        <v>112539</v>
      </c>
      <c r="G200" s="232">
        <v>17464</v>
      </c>
      <c r="H200" s="232">
        <v>17343</v>
      </c>
      <c r="I200" s="232">
        <v>20695</v>
      </c>
      <c r="J200" s="232">
        <v>20353</v>
      </c>
      <c r="K200" s="232">
        <v>20316</v>
      </c>
      <c r="L200" s="233">
        <v>16368</v>
      </c>
      <c r="M200" s="232">
        <v>34807</v>
      </c>
      <c r="N200" s="232">
        <v>55502</v>
      </c>
      <c r="O200" s="233">
        <v>57037</v>
      </c>
      <c r="P200" s="232">
        <v>57778</v>
      </c>
      <c r="Q200" s="233">
        <v>54761</v>
      </c>
      <c r="R200" s="232">
        <v>10643</v>
      </c>
      <c r="S200" s="233">
        <v>10052</v>
      </c>
      <c r="T200" s="232">
        <v>29291</v>
      </c>
      <c r="U200" s="233">
        <v>27746</v>
      </c>
      <c r="V200" s="232">
        <v>39934</v>
      </c>
      <c r="W200" s="233">
        <v>37798</v>
      </c>
      <c r="X200" s="232">
        <v>77732</v>
      </c>
      <c r="Y200" s="232">
        <v>20695</v>
      </c>
      <c r="Z200" s="233">
        <v>57037</v>
      </c>
    </row>
    <row r="201" spans="1:26">
      <c r="A201" s="64">
        <v>1</v>
      </c>
      <c r="B201" s="27">
        <v>1</v>
      </c>
      <c r="C201" s="27">
        <v>1</v>
      </c>
      <c r="D201" s="63">
        <v>513000</v>
      </c>
      <c r="E201" s="27" t="s">
        <v>96</v>
      </c>
      <c r="F201" s="231">
        <v>55368</v>
      </c>
      <c r="G201" s="232">
        <v>8442</v>
      </c>
      <c r="H201" s="232">
        <v>8286</v>
      </c>
      <c r="I201" s="232">
        <v>9969</v>
      </c>
      <c r="J201" s="232">
        <v>10279</v>
      </c>
      <c r="K201" s="232">
        <v>10150</v>
      </c>
      <c r="L201" s="233">
        <v>8242</v>
      </c>
      <c r="M201" s="232">
        <v>16728</v>
      </c>
      <c r="N201" s="232">
        <v>26697</v>
      </c>
      <c r="O201" s="233">
        <v>28671</v>
      </c>
      <c r="P201" s="232">
        <v>28765</v>
      </c>
      <c r="Q201" s="233">
        <v>26603</v>
      </c>
      <c r="R201" s="232">
        <v>5177</v>
      </c>
      <c r="S201" s="233">
        <v>4792</v>
      </c>
      <c r="T201" s="232">
        <v>15095</v>
      </c>
      <c r="U201" s="233">
        <v>13576</v>
      </c>
      <c r="V201" s="232">
        <v>20272</v>
      </c>
      <c r="W201" s="233">
        <v>18368</v>
      </c>
      <c r="X201" s="232">
        <v>38640</v>
      </c>
      <c r="Y201" s="232">
        <v>9969</v>
      </c>
      <c r="Z201" s="233">
        <v>28671</v>
      </c>
    </row>
    <row r="202" spans="1:26">
      <c r="A202" s="64">
        <v>1</v>
      </c>
      <c r="B202" s="27">
        <v>1</v>
      </c>
      <c r="C202" s="27">
        <v>1</v>
      </c>
      <c r="D202" s="63">
        <v>914000</v>
      </c>
      <c r="E202" s="27" t="s">
        <v>135</v>
      </c>
      <c r="F202" s="231">
        <v>39679</v>
      </c>
      <c r="G202" s="232">
        <v>5949</v>
      </c>
      <c r="H202" s="232">
        <v>5819</v>
      </c>
      <c r="I202" s="232">
        <v>7161</v>
      </c>
      <c r="J202" s="232">
        <v>7202</v>
      </c>
      <c r="K202" s="232">
        <v>7454</v>
      </c>
      <c r="L202" s="233">
        <v>6094</v>
      </c>
      <c r="M202" s="232">
        <v>11768</v>
      </c>
      <c r="N202" s="232">
        <v>18929</v>
      </c>
      <c r="O202" s="233">
        <v>20750</v>
      </c>
      <c r="P202" s="232">
        <v>20378</v>
      </c>
      <c r="Q202" s="233">
        <v>19301</v>
      </c>
      <c r="R202" s="232">
        <v>3675</v>
      </c>
      <c r="S202" s="233">
        <v>3486</v>
      </c>
      <c r="T202" s="232">
        <v>10688</v>
      </c>
      <c r="U202" s="233">
        <v>10062</v>
      </c>
      <c r="V202" s="232">
        <v>14363</v>
      </c>
      <c r="W202" s="233">
        <v>13548</v>
      </c>
      <c r="X202" s="232">
        <v>27911</v>
      </c>
      <c r="Y202" s="232">
        <v>7161</v>
      </c>
      <c r="Z202" s="233">
        <v>20750</v>
      </c>
    </row>
    <row r="203" spans="1:26">
      <c r="A203" s="64">
        <v>1</v>
      </c>
      <c r="B203" s="27">
        <v>1</v>
      </c>
      <c r="C203" s="27">
        <v>1</v>
      </c>
      <c r="D203" s="63">
        <v>915000</v>
      </c>
      <c r="E203" s="27" t="s">
        <v>136</v>
      </c>
      <c r="F203" s="231">
        <v>37472</v>
      </c>
      <c r="G203" s="232">
        <v>5037</v>
      </c>
      <c r="H203" s="232">
        <v>5313</v>
      </c>
      <c r="I203" s="232">
        <v>6730</v>
      </c>
      <c r="J203" s="232">
        <v>7075</v>
      </c>
      <c r="K203" s="232">
        <v>7261</v>
      </c>
      <c r="L203" s="233">
        <v>6056</v>
      </c>
      <c r="M203" s="232">
        <v>10350</v>
      </c>
      <c r="N203" s="232">
        <v>17080</v>
      </c>
      <c r="O203" s="233">
        <v>20392</v>
      </c>
      <c r="P203" s="232">
        <v>19268</v>
      </c>
      <c r="Q203" s="233">
        <v>18204</v>
      </c>
      <c r="R203" s="232">
        <v>3407</v>
      </c>
      <c r="S203" s="233">
        <v>3323</v>
      </c>
      <c r="T203" s="232">
        <v>10587</v>
      </c>
      <c r="U203" s="233">
        <v>9805</v>
      </c>
      <c r="V203" s="232">
        <v>13994</v>
      </c>
      <c r="W203" s="233">
        <v>13128</v>
      </c>
      <c r="X203" s="232">
        <v>27122</v>
      </c>
      <c r="Y203" s="232">
        <v>6730</v>
      </c>
      <c r="Z203" s="233">
        <v>20392</v>
      </c>
    </row>
    <row r="204" spans="1:26">
      <c r="A204" s="64">
        <v>1</v>
      </c>
      <c r="B204" s="27">
        <v>1</v>
      </c>
      <c r="C204" s="27">
        <v>1</v>
      </c>
      <c r="D204" s="63">
        <v>916000</v>
      </c>
      <c r="E204" s="27" t="s">
        <v>137</v>
      </c>
      <c r="F204" s="231">
        <v>31092</v>
      </c>
      <c r="G204" s="232">
        <v>4518</v>
      </c>
      <c r="H204" s="232">
        <v>4529</v>
      </c>
      <c r="I204" s="232">
        <v>5630</v>
      </c>
      <c r="J204" s="232">
        <v>5522</v>
      </c>
      <c r="K204" s="232">
        <v>5719</v>
      </c>
      <c r="L204" s="233">
        <v>5174</v>
      </c>
      <c r="M204" s="232">
        <v>9047</v>
      </c>
      <c r="N204" s="232">
        <v>14677</v>
      </c>
      <c r="O204" s="233">
        <v>16415</v>
      </c>
      <c r="P204" s="232">
        <v>15924</v>
      </c>
      <c r="Q204" s="233">
        <v>15168</v>
      </c>
      <c r="R204" s="232">
        <v>2910</v>
      </c>
      <c r="S204" s="233">
        <v>2720</v>
      </c>
      <c r="T204" s="232">
        <v>8434</v>
      </c>
      <c r="U204" s="233">
        <v>7981</v>
      </c>
      <c r="V204" s="232">
        <v>11344</v>
      </c>
      <c r="W204" s="233">
        <v>10701</v>
      </c>
      <c r="X204" s="232">
        <v>22045</v>
      </c>
      <c r="Y204" s="232">
        <v>5630</v>
      </c>
      <c r="Z204" s="233">
        <v>16415</v>
      </c>
    </row>
    <row r="205" spans="1:26">
      <c r="A205" s="64">
        <v>1</v>
      </c>
      <c r="B205" s="27">
        <v>1</v>
      </c>
      <c r="C205" s="27">
        <v>1</v>
      </c>
      <c r="D205" s="63">
        <v>114000</v>
      </c>
      <c r="E205" s="27" t="s">
        <v>18</v>
      </c>
      <c r="F205" s="231">
        <v>44788</v>
      </c>
      <c r="G205" s="232">
        <v>6435</v>
      </c>
      <c r="H205" s="232">
        <v>6564</v>
      </c>
      <c r="I205" s="232">
        <v>8116</v>
      </c>
      <c r="J205" s="232">
        <v>8226</v>
      </c>
      <c r="K205" s="232">
        <v>8569</v>
      </c>
      <c r="L205" s="233">
        <v>6878</v>
      </c>
      <c r="M205" s="232">
        <v>12999</v>
      </c>
      <c r="N205" s="232">
        <v>21115</v>
      </c>
      <c r="O205" s="233">
        <v>23673</v>
      </c>
      <c r="P205" s="232">
        <v>23218</v>
      </c>
      <c r="Q205" s="233">
        <v>21570</v>
      </c>
      <c r="R205" s="232">
        <v>4205</v>
      </c>
      <c r="S205" s="233">
        <v>3911</v>
      </c>
      <c r="T205" s="232">
        <v>12349</v>
      </c>
      <c r="U205" s="233">
        <v>11324</v>
      </c>
      <c r="V205" s="232">
        <v>16554</v>
      </c>
      <c r="W205" s="233">
        <v>15235</v>
      </c>
      <c r="X205" s="232">
        <v>31789</v>
      </c>
      <c r="Y205" s="232">
        <v>8116</v>
      </c>
      <c r="Z205" s="233">
        <v>23673</v>
      </c>
    </row>
    <row r="206" spans="1:26">
      <c r="A206" s="64">
        <v>1</v>
      </c>
      <c r="B206" s="27">
        <v>1</v>
      </c>
      <c r="C206" s="27">
        <v>1</v>
      </c>
      <c r="D206" s="63">
        <v>116000</v>
      </c>
      <c r="E206" s="27" t="s">
        <v>19</v>
      </c>
      <c r="F206" s="231">
        <v>51601</v>
      </c>
      <c r="G206" s="232">
        <v>7559</v>
      </c>
      <c r="H206" s="232">
        <v>7791</v>
      </c>
      <c r="I206" s="232">
        <v>9268</v>
      </c>
      <c r="J206" s="232">
        <v>9443</v>
      </c>
      <c r="K206" s="232">
        <v>9624</v>
      </c>
      <c r="L206" s="233">
        <v>7916</v>
      </c>
      <c r="M206" s="232">
        <v>15350</v>
      </c>
      <c r="N206" s="232">
        <v>24618</v>
      </c>
      <c r="O206" s="233">
        <v>26983</v>
      </c>
      <c r="P206" s="232">
        <v>26646</v>
      </c>
      <c r="Q206" s="233">
        <v>24955</v>
      </c>
      <c r="R206" s="232">
        <v>4737</v>
      </c>
      <c r="S206" s="233">
        <v>4531</v>
      </c>
      <c r="T206" s="232">
        <v>13978</v>
      </c>
      <c r="U206" s="233">
        <v>13005</v>
      </c>
      <c r="V206" s="232">
        <v>18715</v>
      </c>
      <c r="W206" s="233">
        <v>17536</v>
      </c>
      <c r="X206" s="232">
        <v>36251</v>
      </c>
      <c r="Y206" s="232">
        <v>9268</v>
      </c>
      <c r="Z206" s="233">
        <v>26983</v>
      </c>
    </row>
    <row r="207" spans="1:26">
      <c r="A207" s="64">
        <v>1</v>
      </c>
      <c r="B207" s="27">
        <v>1</v>
      </c>
      <c r="C207" s="27">
        <v>1</v>
      </c>
      <c r="D207" s="63">
        <v>117000</v>
      </c>
      <c r="E207" s="27" t="s">
        <v>20</v>
      </c>
      <c r="F207" s="231">
        <v>32681</v>
      </c>
      <c r="G207" s="232">
        <v>4919</v>
      </c>
      <c r="H207" s="232">
        <v>5001</v>
      </c>
      <c r="I207" s="232">
        <v>6196</v>
      </c>
      <c r="J207" s="232">
        <v>6047</v>
      </c>
      <c r="K207" s="232">
        <v>5924</v>
      </c>
      <c r="L207" s="233">
        <v>4594</v>
      </c>
      <c r="M207" s="232">
        <v>9920</v>
      </c>
      <c r="N207" s="232">
        <v>16116</v>
      </c>
      <c r="O207" s="233">
        <v>16565</v>
      </c>
      <c r="P207" s="232">
        <v>16886</v>
      </c>
      <c r="Q207" s="233">
        <v>15795</v>
      </c>
      <c r="R207" s="232">
        <v>3256</v>
      </c>
      <c r="S207" s="233">
        <v>2940</v>
      </c>
      <c r="T207" s="232">
        <v>8528</v>
      </c>
      <c r="U207" s="233">
        <v>8037</v>
      </c>
      <c r="V207" s="232">
        <v>11784</v>
      </c>
      <c r="W207" s="233">
        <v>10977</v>
      </c>
      <c r="X207" s="232">
        <v>22761</v>
      </c>
      <c r="Y207" s="232">
        <v>6196</v>
      </c>
      <c r="Z207" s="233">
        <v>16565</v>
      </c>
    </row>
    <row r="208" spans="1:26">
      <c r="A208" s="64">
        <v>1</v>
      </c>
      <c r="B208" s="27">
        <v>1</v>
      </c>
      <c r="C208" s="27">
        <v>1</v>
      </c>
      <c r="D208" s="63">
        <v>119000</v>
      </c>
      <c r="E208" s="27" t="s">
        <v>21</v>
      </c>
      <c r="F208" s="231">
        <v>39942</v>
      </c>
      <c r="G208" s="232">
        <v>5898</v>
      </c>
      <c r="H208" s="232">
        <v>6088</v>
      </c>
      <c r="I208" s="232">
        <v>7416</v>
      </c>
      <c r="J208" s="232">
        <v>7269</v>
      </c>
      <c r="K208" s="232">
        <v>7445</v>
      </c>
      <c r="L208" s="233">
        <v>5826</v>
      </c>
      <c r="M208" s="232">
        <v>11986</v>
      </c>
      <c r="N208" s="232">
        <v>19402</v>
      </c>
      <c r="O208" s="233">
        <v>20540</v>
      </c>
      <c r="P208" s="232">
        <v>20480</v>
      </c>
      <c r="Q208" s="233">
        <v>19462</v>
      </c>
      <c r="R208" s="232">
        <v>3810</v>
      </c>
      <c r="S208" s="233">
        <v>3606</v>
      </c>
      <c r="T208" s="232">
        <v>10487</v>
      </c>
      <c r="U208" s="233">
        <v>10053</v>
      </c>
      <c r="V208" s="232">
        <v>14297</v>
      </c>
      <c r="W208" s="233">
        <v>13659</v>
      </c>
      <c r="X208" s="232">
        <v>27956</v>
      </c>
      <c r="Y208" s="232">
        <v>7416</v>
      </c>
      <c r="Z208" s="233">
        <v>20540</v>
      </c>
    </row>
    <row r="209" spans="1:26">
      <c r="A209" s="64">
        <v>1</v>
      </c>
      <c r="B209" s="27">
        <v>1</v>
      </c>
      <c r="C209" s="27">
        <v>1</v>
      </c>
      <c r="D209" s="63">
        <v>124000</v>
      </c>
      <c r="E209" s="27" t="s">
        <v>24</v>
      </c>
      <c r="F209" s="231">
        <v>73209</v>
      </c>
      <c r="G209" s="232">
        <v>10504</v>
      </c>
      <c r="H209" s="232">
        <v>11018</v>
      </c>
      <c r="I209" s="232">
        <v>13406</v>
      </c>
      <c r="J209" s="232">
        <v>13302</v>
      </c>
      <c r="K209" s="232">
        <v>13684</v>
      </c>
      <c r="L209" s="233">
        <v>11295</v>
      </c>
      <c r="M209" s="232">
        <v>21522</v>
      </c>
      <c r="N209" s="232">
        <v>34928</v>
      </c>
      <c r="O209" s="233">
        <v>38281</v>
      </c>
      <c r="P209" s="232">
        <v>37570</v>
      </c>
      <c r="Q209" s="233">
        <v>35639</v>
      </c>
      <c r="R209" s="232">
        <v>6964</v>
      </c>
      <c r="S209" s="233">
        <v>6442</v>
      </c>
      <c r="T209" s="232">
        <v>19583</v>
      </c>
      <c r="U209" s="233">
        <v>18698</v>
      </c>
      <c r="V209" s="232">
        <v>26547</v>
      </c>
      <c r="W209" s="233">
        <v>25140</v>
      </c>
      <c r="X209" s="232">
        <v>51687</v>
      </c>
      <c r="Y209" s="232">
        <v>13406</v>
      </c>
      <c r="Z209" s="233">
        <v>38281</v>
      </c>
    </row>
    <row r="210" spans="1:26">
      <c r="A210" s="64"/>
      <c r="B210" s="27"/>
      <c r="C210" s="27"/>
      <c r="D210" s="32"/>
      <c r="E210" s="234" t="s">
        <v>209</v>
      </c>
      <c r="F210" s="235">
        <v>800885</v>
      </c>
      <c r="G210" s="236">
        <v>119014</v>
      </c>
      <c r="H210" s="237">
        <v>120292</v>
      </c>
      <c r="I210" s="237">
        <v>145629</v>
      </c>
      <c r="J210" s="237">
        <v>145666</v>
      </c>
      <c r="K210" s="237">
        <v>147355</v>
      </c>
      <c r="L210" s="235">
        <v>122929</v>
      </c>
      <c r="M210" s="236">
        <v>239306</v>
      </c>
      <c r="N210" s="237">
        <v>384935</v>
      </c>
      <c r="O210" s="235">
        <v>415950</v>
      </c>
      <c r="P210" s="236">
        <v>412341</v>
      </c>
      <c r="Q210" s="235">
        <v>388544</v>
      </c>
      <c r="R210" s="236">
        <v>74969</v>
      </c>
      <c r="S210" s="235">
        <v>70660</v>
      </c>
      <c r="T210" s="236">
        <v>214649</v>
      </c>
      <c r="U210" s="235">
        <v>201301</v>
      </c>
      <c r="V210" s="236">
        <v>289618</v>
      </c>
      <c r="W210" s="235">
        <v>271961</v>
      </c>
      <c r="X210" s="236">
        <v>561579</v>
      </c>
      <c r="Y210" s="237">
        <v>145629</v>
      </c>
      <c r="Z210" s="238">
        <v>415950</v>
      </c>
    </row>
    <row r="211" spans="1:26">
      <c r="A211" s="64">
        <v>2</v>
      </c>
      <c r="B211" s="27">
        <v>2</v>
      </c>
      <c r="C211" s="27">
        <v>1</v>
      </c>
      <c r="D211" s="63">
        <v>334002</v>
      </c>
      <c r="E211" s="132" t="s">
        <v>249</v>
      </c>
      <c r="F211" s="231">
        <v>46051</v>
      </c>
      <c r="G211" s="232">
        <v>6337</v>
      </c>
      <c r="H211" s="232">
        <v>5884</v>
      </c>
      <c r="I211" s="232">
        <v>7375</v>
      </c>
      <c r="J211" s="232">
        <v>7199</v>
      </c>
      <c r="K211" s="232">
        <v>7525</v>
      </c>
      <c r="L211" s="233">
        <v>11731</v>
      </c>
      <c r="M211" s="232">
        <v>12221</v>
      </c>
      <c r="N211" s="232">
        <v>19596</v>
      </c>
      <c r="O211" s="233">
        <v>26455</v>
      </c>
      <c r="P211" s="232">
        <v>24431</v>
      </c>
      <c r="Q211" s="233">
        <v>21620</v>
      </c>
      <c r="R211" s="232">
        <v>3763</v>
      </c>
      <c r="S211" s="233">
        <v>3612</v>
      </c>
      <c r="T211" s="232">
        <v>14433</v>
      </c>
      <c r="U211" s="233">
        <v>12022</v>
      </c>
      <c r="V211" s="232">
        <v>18196</v>
      </c>
      <c r="W211" s="233">
        <v>15634</v>
      </c>
      <c r="X211" s="232">
        <v>33830</v>
      </c>
      <c r="Y211" s="232">
        <v>7375</v>
      </c>
      <c r="Z211" s="233">
        <v>26455</v>
      </c>
    </row>
    <row r="212" spans="1:26">
      <c r="A212" s="64">
        <v>2</v>
      </c>
      <c r="B212" s="27">
        <v>2</v>
      </c>
      <c r="C212" s="27">
        <v>1</v>
      </c>
      <c r="D212" s="63">
        <v>711000</v>
      </c>
      <c r="E212" s="27" t="s">
        <v>368</v>
      </c>
      <c r="F212" s="231">
        <v>68983</v>
      </c>
      <c r="G212" s="232">
        <v>10102</v>
      </c>
      <c r="H212" s="232">
        <v>9850</v>
      </c>
      <c r="I212" s="232">
        <v>12418</v>
      </c>
      <c r="J212" s="232">
        <v>12459</v>
      </c>
      <c r="K212" s="232">
        <v>12856</v>
      </c>
      <c r="L212" s="233">
        <v>11298</v>
      </c>
      <c r="M212" s="232">
        <v>19952</v>
      </c>
      <c r="N212" s="232">
        <v>32370</v>
      </c>
      <c r="O212" s="233">
        <v>36613</v>
      </c>
      <c r="P212" s="232">
        <v>35130</v>
      </c>
      <c r="Q212" s="233">
        <v>33853</v>
      </c>
      <c r="R212" s="232">
        <v>6314</v>
      </c>
      <c r="S212" s="233">
        <v>6104</v>
      </c>
      <c r="T212" s="232">
        <v>18661</v>
      </c>
      <c r="U212" s="233">
        <v>17952</v>
      </c>
      <c r="V212" s="232">
        <v>24975</v>
      </c>
      <c r="W212" s="233">
        <v>24056</v>
      </c>
      <c r="X212" s="232">
        <v>49031</v>
      </c>
      <c r="Y212" s="232">
        <v>12418</v>
      </c>
      <c r="Z212" s="233">
        <v>36613</v>
      </c>
    </row>
    <row r="213" spans="1:26">
      <c r="A213" s="64">
        <v>2</v>
      </c>
      <c r="B213" s="27">
        <v>2</v>
      </c>
      <c r="C213" s="27">
        <v>1</v>
      </c>
      <c r="D213" s="63">
        <v>314000</v>
      </c>
      <c r="E213" s="27" t="s">
        <v>54</v>
      </c>
      <c r="F213" s="231">
        <v>68645</v>
      </c>
      <c r="G213" s="232">
        <v>9622</v>
      </c>
      <c r="H213" s="232">
        <v>9758</v>
      </c>
      <c r="I213" s="232">
        <v>12737</v>
      </c>
      <c r="J213" s="232">
        <v>12506</v>
      </c>
      <c r="K213" s="232">
        <v>12447</v>
      </c>
      <c r="L213" s="233">
        <v>11575</v>
      </c>
      <c r="M213" s="232">
        <v>19380</v>
      </c>
      <c r="N213" s="232">
        <v>32117</v>
      </c>
      <c r="O213" s="233">
        <v>36528</v>
      </c>
      <c r="P213" s="232">
        <v>35103</v>
      </c>
      <c r="Q213" s="233">
        <v>33542</v>
      </c>
      <c r="R213" s="232">
        <v>6578</v>
      </c>
      <c r="S213" s="233">
        <v>6159</v>
      </c>
      <c r="T213" s="232">
        <v>18494</v>
      </c>
      <c r="U213" s="233">
        <v>18034</v>
      </c>
      <c r="V213" s="232">
        <v>25072</v>
      </c>
      <c r="W213" s="233">
        <v>24193</v>
      </c>
      <c r="X213" s="232">
        <v>49265</v>
      </c>
      <c r="Y213" s="232">
        <v>12737</v>
      </c>
      <c r="Z213" s="233">
        <v>36528</v>
      </c>
    </row>
    <row r="214" spans="1:26">
      <c r="A214" s="64">
        <v>2</v>
      </c>
      <c r="B214" s="27">
        <v>2</v>
      </c>
      <c r="C214" s="27">
        <v>1</v>
      </c>
      <c r="D214" s="63">
        <v>512000</v>
      </c>
      <c r="E214" s="27" t="s">
        <v>95</v>
      </c>
      <c r="F214" s="231">
        <v>22031</v>
      </c>
      <c r="G214" s="232">
        <v>3196</v>
      </c>
      <c r="H214" s="232">
        <v>3257</v>
      </c>
      <c r="I214" s="232">
        <v>3961</v>
      </c>
      <c r="J214" s="232">
        <v>4033</v>
      </c>
      <c r="K214" s="232">
        <v>4149</v>
      </c>
      <c r="L214" s="233">
        <v>3435</v>
      </c>
      <c r="M214" s="232">
        <v>6453</v>
      </c>
      <c r="N214" s="232">
        <v>10414</v>
      </c>
      <c r="O214" s="233">
        <v>11617</v>
      </c>
      <c r="P214" s="232">
        <v>11380</v>
      </c>
      <c r="Q214" s="233">
        <v>10651</v>
      </c>
      <c r="R214" s="232">
        <v>2083</v>
      </c>
      <c r="S214" s="233">
        <v>1878</v>
      </c>
      <c r="T214" s="232">
        <v>5981</v>
      </c>
      <c r="U214" s="233">
        <v>5636</v>
      </c>
      <c r="V214" s="232">
        <v>8064</v>
      </c>
      <c r="W214" s="233">
        <v>7514</v>
      </c>
      <c r="X214" s="232">
        <v>15578</v>
      </c>
      <c r="Y214" s="232">
        <v>3961</v>
      </c>
      <c r="Z214" s="233">
        <v>11617</v>
      </c>
    </row>
    <row r="215" spans="1:26">
      <c r="A215" s="64">
        <v>2</v>
      </c>
      <c r="B215" s="27">
        <v>2</v>
      </c>
      <c r="C215" s="27">
        <v>1</v>
      </c>
      <c r="D215" s="63">
        <v>111000</v>
      </c>
      <c r="E215" s="27" t="s">
        <v>15</v>
      </c>
      <c r="F215" s="231">
        <v>115889</v>
      </c>
      <c r="G215" s="232">
        <v>18369</v>
      </c>
      <c r="H215" s="232">
        <v>18251</v>
      </c>
      <c r="I215" s="232">
        <v>21972</v>
      </c>
      <c r="J215" s="232">
        <v>21589</v>
      </c>
      <c r="K215" s="232">
        <v>19854</v>
      </c>
      <c r="L215" s="233">
        <v>15854</v>
      </c>
      <c r="M215" s="232">
        <v>36620</v>
      </c>
      <c r="N215" s="232">
        <v>58592</v>
      </c>
      <c r="O215" s="233">
        <v>57297</v>
      </c>
      <c r="P215" s="232">
        <v>59262</v>
      </c>
      <c r="Q215" s="233">
        <v>56627</v>
      </c>
      <c r="R215" s="232">
        <v>11193</v>
      </c>
      <c r="S215" s="233">
        <v>10779</v>
      </c>
      <c r="T215" s="232">
        <v>29227</v>
      </c>
      <c r="U215" s="233">
        <v>28070</v>
      </c>
      <c r="V215" s="232">
        <v>40420</v>
      </c>
      <c r="W215" s="233">
        <v>38849</v>
      </c>
      <c r="X215" s="232">
        <v>79269</v>
      </c>
      <c r="Y215" s="232">
        <v>21972</v>
      </c>
      <c r="Z215" s="233">
        <v>57297</v>
      </c>
    </row>
    <row r="216" spans="1:26">
      <c r="A216" s="64">
        <v>2</v>
      </c>
      <c r="B216" s="27">
        <v>2</v>
      </c>
      <c r="C216" s="27">
        <v>1</v>
      </c>
      <c r="D216" s="63">
        <v>315000</v>
      </c>
      <c r="E216" s="27" t="s">
        <v>55</v>
      </c>
      <c r="F216" s="231">
        <v>205571</v>
      </c>
      <c r="G216" s="232">
        <v>32065</v>
      </c>
      <c r="H216" s="232">
        <v>31352</v>
      </c>
      <c r="I216" s="232">
        <v>38063</v>
      </c>
      <c r="J216" s="232">
        <v>37621</v>
      </c>
      <c r="K216" s="232">
        <v>35611</v>
      </c>
      <c r="L216" s="233">
        <v>30859</v>
      </c>
      <c r="M216" s="232">
        <v>63417</v>
      </c>
      <c r="N216" s="232">
        <v>101480</v>
      </c>
      <c r="O216" s="233">
        <v>104091</v>
      </c>
      <c r="P216" s="232">
        <v>105194</v>
      </c>
      <c r="Q216" s="233">
        <v>100377</v>
      </c>
      <c r="R216" s="232">
        <v>19546</v>
      </c>
      <c r="S216" s="233">
        <v>18517</v>
      </c>
      <c r="T216" s="232">
        <v>53113</v>
      </c>
      <c r="U216" s="233">
        <v>50978</v>
      </c>
      <c r="V216" s="232">
        <v>72659</v>
      </c>
      <c r="W216" s="233">
        <v>69495</v>
      </c>
      <c r="X216" s="232">
        <v>142154</v>
      </c>
      <c r="Y216" s="232">
        <v>38063</v>
      </c>
      <c r="Z216" s="233">
        <v>104091</v>
      </c>
    </row>
    <row r="217" spans="1:26">
      <c r="A217" s="64">
        <v>2</v>
      </c>
      <c r="B217" s="27">
        <v>2</v>
      </c>
      <c r="C217" s="27">
        <v>1</v>
      </c>
      <c r="D217" s="63">
        <v>316000</v>
      </c>
      <c r="E217" s="27" t="s">
        <v>56</v>
      </c>
      <c r="F217" s="231">
        <v>33284</v>
      </c>
      <c r="G217" s="232">
        <v>4876</v>
      </c>
      <c r="H217" s="232">
        <v>4845</v>
      </c>
      <c r="I217" s="232">
        <v>6247</v>
      </c>
      <c r="J217" s="232">
        <v>6170</v>
      </c>
      <c r="K217" s="232">
        <v>6416</v>
      </c>
      <c r="L217" s="233">
        <v>4730</v>
      </c>
      <c r="M217" s="232">
        <v>9721</v>
      </c>
      <c r="N217" s="232">
        <v>15968</v>
      </c>
      <c r="O217" s="233">
        <v>17316</v>
      </c>
      <c r="P217" s="232">
        <v>17265</v>
      </c>
      <c r="Q217" s="233">
        <v>16019</v>
      </c>
      <c r="R217" s="232">
        <v>3232</v>
      </c>
      <c r="S217" s="233">
        <v>3015</v>
      </c>
      <c r="T217" s="232">
        <v>9063</v>
      </c>
      <c r="U217" s="233">
        <v>8253</v>
      </c>
      <c r="V217" s="232">
        <v>12295</v>
      </c>
      <c r="W217" s="233">
        <v>11268</v>
      </c>
      <c r="X217" s="232">
        <v>23563</v>
      </c>
      <c r="Y217" s="232">
        <v>6247</v>
      </c>
      <c r="Z217" s="233">
        <v>17316</v>
      </c>
    </row>
    <row r="218" spans="1:26">
      <c r="A218" s="64">
        <v>2</v>
      </c>
      <c r="B218" s="27">
        <v>3</v>
      </c>
      <c r="C218" s="27">
        <v>1</v>
      </c>
      <c r="D218" s="63">
        <v>515000</v>
      </c>
      <c r="E218" s="27" t="s">
        <v>97</v>
      </c>
      <c r="F218" s="231">
        <v>59605</v>
      </c>
      <c r="G218" s="232">
        <v>8673</v>
      </c>
      <c r="H218" s="232">
        <v>8468</v>
      </c>
      <c r="I218" s="232">
        <v>10176</v>
      </c>
      <c r="J218" s="232">
        <v>10107</v>
      </c>
      <c r="K218" s="232">
        <v>9894</v>
      </c>
      <c r="L218" s="233">
        <v>12287</v>
      </c>
      <c r="M218" s="232">
        <v>17141</v>
      </c>
      <c r="N218" s="232">
        <v>27317</v>
      </c>
      <c r="O218" s="233">
        <v>32288</v>
      </c>
      <c r="P218" s="232">
        <v>29898</v>
      </c>
      <c r="Q218" s="233">
        <v>29707</v>
      </c>
      <c r="R218" s="232">
        <v>5233</v>
      </c>
      <c r="S218" s="233">
        <v>4943</v>
      </c>
      <c r="T218" s="232">
        <v>15837</v>
      </c>
      <c r="U218" s="233">
        <v>16451</v>
      </c>
      <c r="V218" s="232">
        <v>21070</v>
      </c>
      <c r="W218" s="233">
        <v>21394</v>
      </c>
      <c r="X218" s="232">
        <v>42464</v>
      </c>
      <c r="Y218" s="232">
        <v>10176</v>
      </c>
      <c r="Z218" s="233">
        <v>32288</v>
      </c>
    </row>
    <row r="219" spans="1:26">
      <c r="A219" s="64">
        <v>2</v>
      </c>
      <c r="B219" s="27">
        <v>2</v>
      </c>
      <c r="C219" s="27">
        <v>1</v>
      </c>
      <c r="D219" s="63">
        <v>120000</v>
      </c>
      <c r="E219" s="27" t="s">
        <v>22</v>
      </c>
      <c r="F219" s="231">
        <v>22449</v>
      </c>
      <c r="G219" s="232">
        <v>3278</v>
      </c>
      <c r="H219" s="232">
        <v>3310</v>
      </c>
      <c r="I219" s="232">
        <v>4080</v>
      </c>
      <c r="J219" s="232">
        <v>4142</v>
      </c>
      <c r="K219" s="232">
        <v>4280</v>
      </c>
      <c r="L219" s="233">
        <v>3359</v>
      </c>
      <c r="M219" s="232">
        <v>6588</v>
      </c>
      <c r="N219" s="232">
        <v>10668</v>
      </c>
      <c r="O219" s="233">
        <v>11781</v>
      </c>
      <c r="P219" s="232">
        <v>11497</v>
      </c>
      <c r="Q219" s="233">
        <v>10952</v>
      </c>
      <c r="R219" s="232">
        <v>2062</v>
      </c>
      <c r="S219" s="233">
        <v>2018</v>
      </c>
      <c r="T219" s="232">
        <v>6076</v>
      </c>
      <c r="U219" s="233">
        <v>5705</v>
      </c>
      <c r="V219" s="232">
        <v>8138</v>
      </c>
      <c r="W219" s="233">
        <v>7723</v>
      </c>
      <c r="X219" s="232">
        <v>15861</v>
      </c>
      <c r="Y219" s="232">
        <v>4080</v>
      </c>
      <c r="Z219" s="233">
        <v>11781</v>
      </c>
    </row>
    <row r="220" spans="1:26">
      <c r="A220" s="64">
        <v>2</v>
      </c>
      <c r="B220" s="27">
        <v>2</v>
      </c>
      <c r="C220" s="27">
        <v>1</v>
      </c>
      <c r="D220" s="63">
        <v>122000</v>
      </c>
      <c r="E220" s="27" t="s">
        <v>23</v>
      </c>
      <c r="F220" s="231">
        <v>32065</v>
      </c>
      <c r="G220" s="232">
        <v>4673</v>
      </c>
      <c r="H220" s="232">
        <v>4689</v>
      </c>
      <c r="I220" s="232">
        <v>5749</v>
      </c>
      <c r="J220" s="232">
        <v>5946</v>
      </c>
      <c r="K220" s="232">
        <v>6184</v>
      </c>
      <c r="L220" s="233">
        <v>4824</v>
      </c>
      <c r="M220" s="232">
        <v>9362</v>
      </c>
      <c r="N220" s="232">
        <v>15111</v>
      </c>
      <c r="O220" s="233">
        <v>16954</v>
      </c>
      <c r="P220" s="232">
        <v>16505</v>
      </c>
      <c r="Q220" s="233">
        <v>15560</v>
      </c>
      <c r="R220" s="232">
        <v>2969</v>
      </c>
      <c r="S220" s="233">
        <v>2780</v>
      </c>
      <c r="T220" s="232">
        <v>8714</v>
      </c>
      <c r="U220" s="233">
        <v>8240</v>
      </c>
      <c r="V220" s="232">
        <v>11683</v>
      </c>
      <c r="W220" s="233">
        <v>11020</v>
      </c>
      <c r="X220" s="232">
        <v>22703</v>
      </c>
      <c r="Y220" s="232">
        <v>5749</v>
      </c>
      <c r="Z220" s="233">
        <v>16954</v>
      </c>
    </row>
    <row r="221" spans="1:26">
      <c r="A221" s="64"/>
      <c r="B221" s="27"/>
      <c r="C221" s="27"/>
      <c r="D221" s="32"/>
      <c r="E221" s="234" t="s">
        <v>216</v>
      </c>
      <c r="F221" s="235">
        <v>674573</v>
      </c>
      <c r="G221" s="236">
        <v>101191</v>
      </c>
      <c r="H221" s="237">
        <v>99664</v>
      </c>
      <c r="I221" s="237">
        <v>122778</v>
      </c>
      <c r="J221" s="237">
        <v>121772</v>
      </c>
      <c r="K221" s="237">
        <v>119216</v>
      </c>
      <c r="L221" s="235">
        <v>109952</v>
      </c>
      <c r="M221" s="236">
        <v>200855</v>
      </c>
      <c r="N221" s="237">
        <v>323633</v>
      </c>
      <c r="O221" s="235">
        <v>350940</v>
      </c>
      <c r="P221" s="236">
        <v>345665</v>
      </c>
      <c r="Q221" s="235">
        <v>328908</v>
      </c>
      <c r="R221" s="236">
        <v>62973</v>
      </c>
      <c r="S221" s="235">
        <v>59805</v>
      </c>
      <c r="T221" s="236">
        <v>179599</v>
      </c>
      <c r="U221" s="235">
        <v>171341</v>
      </c>
      <c r="V221" s="236">
        <v>242572</v>
      </c>
      <c r="W221" s="235">
        <v>231146</v>
      </c>
      <c r="X221" s="236">
        <v>473718</v>
      </c>
      <c r="Y221" s="237">
        <v>122778</v>
      </c>
      <c r="Z221" s="238">
        <v>350940</v>
      </c>
    </row>
    <row r="222" spans="1:26">
      <c r="A222" s="64">
        <v>3</v>
      </c>
      <c r="B222" s="27">
        <v>4</v>
      </c>
      <c r="C222" s="27">
        <v>2</v>
      </c>
      <c r="D222" s="63">
        <v>334000</v>
      </c>
      <c r="E222" s="27" t="s">
        <v>257</v>
      </c>
      <c r="F222" s="231">
        <v>12866</v>
      </c>
      <c r="G222" s="232">
        <v>1838</v>
      </c>
      <c r="H222" s="232">
        <v>1863</v>
      </c>
      <c r="I222" s="232">
        <v>2353</v>
      </c>
      <c r="J222" s="232">
        <v>2283</v>
      </c>
      <c r="K222" s="232">
        <v>2614</v>
      </c>
      <c r="L222" s="233">
        <v>1915</v>
      </c>
      <c r="M222" s="232">
        <v>3701</v>
      </c>
      <c r="N222" s="232">
        <v>6054</v>
      </c>
      <c r="O222" s="233">
        <v>6812</v>
      </c>
      <c r="P222" s="232">
        <v>6663</v>
      </c>
      <c r="Q222" s="233">
        <v>6203</v>
      </c>
      <c r="R222" s="232">
        <v>1214</v>
      </c>
      <c r="S222" s="233">
        <v>1139</v>
      </c>
      <c r="T222" s="232">
        <v>3581</v>
      </c>
      <c r="U222" s="233">
        <v>3231</v>
      </c>
      <c r="V222" s="232">
        <v>4795</v>
      </c>
      <c r="W222" s="233">
        <v>4370</v>
      </c>
      <c r="X222" s="232">
        <v>9165</v>
      </c>
      <c r="Y222" s="232">
        <v>2353</v>
      </c>
      <c r="Z222" s="233">
        <v>6812</v>
      </c>
    </row>
    <row r="223" spans="1:26">
      <c r="A223" s="64">
        <v>3</v>
      </c>
      <c r="B223" s="27">
        <v>4</v>
      </c>
      <c r="C223" s="27">
        <v>2</v>
      </c>
      <c r="D223" s="63">
        <v>554000</v>
      </c>
      <c r="E223" s="27" t="s">
        <v>264</v>
      </c>
      <c r="F223" s="231">
        <v>37122</v>
      </c>
      <c r="G223" s="232">
        <v>5474</v>
      </c>
      <c r="H223" s="232">
        <v>5269</v>
      </c>
      <c r="I223" s="232">
        <v>6548</v>
      </c>
      <c r="J223" s="232">
        <v>6919</v>
      </c>
      <c r="K223" s="232">
        <v>7264</v>
      </c>
      <c r="L223" s="233">
        <v>5648</v>
      </c>
      <c r="M223" s="232">
        <v>10743</v>
      </c>
      <c r="N223" s="232">
        <v>17291</v>
      </c>
      <c r="O223" s="233">
        <v>19831</v>
      </c>
      <c r="P223" s="232">
        <v>19112</v>
      </c>
      <c r="Q223" s="233">
        <v>18010</v>
      </c>
      <c r="R223" s="232">
        <v>3297</v>
      </c>
      <c r="S223" s="233">
        <v>3251</v>
      </c>
      <c r="T223" s="232">
        <v>10282</v>
      </c>
      <c r="U223" s="233">
        <v>9549</v>
      </c>
      <c r="V223" s="232">
        <v>13579</v>
      </c>
      <c r="W223" s="233">
        <v>12800</v>
      </c>
      <c r="X223" s="232">
        <v>26379</v>
      </c>
      <c r="Y223" s="232">
        <v>6548</v>
      </c>
      <c r="Z223" s="233">
        <v>19831</v>
      </c>
    </row>
    <row r="224" spans="1:26">
      <c r="A224" s="64">
        <v>3</v>
      </c>
      <c r="B224" s="27">
        <v>4</v>
      </c>
      <c r="C224" s="27">
        <v>2</v>
      </c>
      <c r="D224" s="63">
        <v>558000</v>
      </c>
      <c r="E224" s="27" t="s">
        <v>265</v>
      </c>
      <c r="F224" s="231">
        <v>28854</v>
      </c>
      <c r="G224" s="232">
        <v>4242</v>
      </c>
      <c r="H224" s="232">
        <v>4176</v>
      </c>
      <c r="I224" s="232">
        <v>5142</v>
      </c>
      <c r="J224" s="232">
        <v>5226</v>
      </c>
      <c r="K224" s="232">
        <v>5578</v>
      </c>
      <c r="L224" s="233">
        <v>4490</v>
      </c>
      <c r="M224" s="232">
        <v>8418</v>
      </c>
      <c r="N224" s="232">
        <v>13560</v>
      </c>
      <c r="O224" s="233">
        <v>15294</v>
      </c>
      <c r="P224" s="232">
        <v>14954</v>
      </c>
      <c r="Q224" s="233">
        <v>13900</v>
      </c>
      <c r="R224" s="232">
        <v>2671</v>
      </c>
      <c r="S224" s="233">
        <v>2471</v>
      </c>
      <c r="T224" s="232">
        <v>7994</v>
      </c>
      <c r="U224" s="233">
        <v>7300</v>
      </c>
      <c r="V224" s="232">
        <v>10665</v>
      </c>
      <c r="W224" s="233">
        <v>9771</v>
      </c>
      <c r="X224" s="232">
        <v>20436</v>
      </c>
      <c r="Y224" s="232">
        <v>5142</v>
      </c>
      <c r="Z224" s="233">
        <v>15294</v>
      </c>
    </row>
    <row r="225" spans="1:26">
      <c r="A225" s="64">
        <v>3</v>
      </c>
      <c r="B225" s="27">
        <v>4</v>
      </c>
      <c r="C225" s="27">
        <v>2</v>
      </c>
      <c r="D225" s="63">
        <v>358000</v>
      </c>
      <c r="E225" s="27" t="s">
        <v>258</v>
      </c>
      <c r="F225" s="231">
        <v>33956</v>
      </c>
      <c r="G225" s="232">
        <v>4983</v>
      </c>
      <c r="H225" s="232">
        <v>5116</v>
      </c>
      <c r="I225" s="232">
        <v>6118</v>
      </c>
      <c r="J225" s="232">
        <v>6156</v>
      </c>
      <c r="K225" s="232">
        <v>6288</v>
      </c>
      <c r="L225" s="233">
        <v>5295</v>
      </c>
      <c r="M225" s="232">
        <v>10099</v>
      </c>
      <c r="N225" s="232">
        <v>16217</v>
      </c>
      <c r="O225" s="233">
        <v>17739</v>
      </c>
      <c r="P225" s="232">
        <v>17719</v>
      </c>
      <c r="Q225" s="233">
        <v>16237</v>
      </c>
      <c r="R225" s="232">
        <v>3130</v>
      </c>
      <c r="S225" s="233">
        <v>2988</v>
      </c>
      <c r="T225" s="232">
        <v>9428</v>
      </c>
      <c r="U225" s="233">
        <v>8311</v>
      </c>
      <c r="V225" s="232">
        <v>12558</v>
      </c>
      <c r="W225" s="233">
        <v>11299</v>
      </c>
      <c r="X225" s="232">
        <v>23857</v>
      </c>
      <c r="Y225" s="232">
        <v>6118</v>
      </c>
      <c r="Z225" s="233">
        <v>17739</v>
      </c>
    </row>
    <row r="226" spans="1:26">
      <c r="A226" s="64">
        <v>3</v>
      </c>
      <c r="B226" s="27">
        <v>4</v>
      </c>
      <c r="C226" s="27">
        <v>2</v>
      </c>
      <c r="D226" s="63">
        <v>366000</v>
      </c>
      <c r="E226" s="27" t="s">
        <v>259</v>
      </c>
      <c r="F226" s="231">
        <v>38383</v>
      </c>
      <c r="G226" s="232">
        <v>5507</v>
      </c>
      <c r="H226" s="232">
        <v>5533</v>
      </c>
      <c r="I226" s="232">
        <v>6985</v>
      </c>
      <c r="J226" s="232">
        <v>7075</v>
      </c>
      <c r="K226" s="232">
        <v>7463</v>
      </c>
      <c r="L226" s="233">
        <v>5820</v>
      </c>
      <c r="M226" s="232">
        <v>11040</v>
      </c>
      <c r="N226" s="232">
        <v>18025</v>
      </c>
      <c r="O226" s="233">
        <v>20358</v>
      </c>
      <c r="P226" s="232">
        <v>19650</v>
      </c>
      <c r="Q226" s="233">
        <v>18733</v>
      </c>
      <c r="R226" s="232">
        <v>3592</v>
      </c>
      <c r="S226" s="233">
        <v>3393</v>
      </c>
      <c r="T226" s="232">
        <v>10513</v>
      </c>
      <c r="U226" s="233">
        <v>9845</v>
      </c>
      <c r="V226" s="232">
        <v>14105</v>
      </c>
      <c r="W226" s="233">
        <v>13238</v>
      </c>
      <c r="X226" s="232">
        <v>27343</v>
      </c>
      <c r="Y226" s="232">
        <v>6985</v>
      </c>
      <c r="Z226" s="233">
        <v>20358</v>
      </c>
    </row>
    <row r="227" spans="1:26">
      <c r="A227" s="64">
        <v>3</v>
      </c>
      <c r="B227" s="27">
        <v>4</v>
      </c>
      <c r="C227" s="27">
        <v>2</v>
      </c>
      <c r="D227" s="63">
        <v>754000</v>
      </c>
      <c r="E227" s="27" t="s">
        <v>268</v>
      </c>
      <c r="F227" s="231">
        <v>40926</v>
      </c>
      <c r="G227" s="232">
        <v>5678</v>
      </c>
      <c r="H227" s="232">
        <v>5704</v>
      </c>
      <c r="I227" s="232">
        <v>7360</v>
      </c>
      <c r="J227" s="232">
        <v>7691</v>
      </c>
      <c r="K227" s="232">
        <v>8084</v>
      </c>
      <c r="L227" s="233">
        <v>6409</v>
      </c>
      <c r="M227" s="232">
        <v>11382</v>
      </c>
      <c r="N227" s="232">
        <v>18742</v>
      </c>
      <c r="O227" s="233">
        <v>22184</v>
      </c>
      <c r="P227" s="232">
        <v>21156</v>
      </c>
      <c r="Q227" s="233">
        <v>19770</v>
      </c>
      <c r="R227" s="232">
        <v>3737</v>
      </c>
      <c r="S227" s="233">
        <v>3623</v>
      </c>
      <c r="T227" s="232">
        <v>11576</v>
      </c>
      <c r="U227" s="233">
        <v>10608</v>
      </c>
      <c r="V227" s="232">
        <v>15313</v>
      </c>
      <c r="W227" s="233">
        <v>14231</v>
      </c>
      <c r="X227" s="232">
        <v>29544</v>
      </c>
      <c r="Y227" s="232">
        <v>7360</v>
      </c>
      <c r="Z227" s="233">
        <v>22184</v>
      </c>
    </row>
    <row r="228" spans="1:26">
      <c r="A228" s="64">
        <v>3</v>
      </c>
      <c r="B228" s="27">
        <v>3</v>
      </c>
      <c r="C228" s="27">
        <v>2</v>
      </c>
      <c r="D228" s="63">
        <v>370000</v>
      </c>
      <c r="E228" s="27" t="s">
        <v>260</v>
      </c>
      <c r="F228" s="231">
        <v>20030</v>
      </c>
      <c r="G228" s="232">
        <v>2858</v>
      </c>
      <c r="H228" s="232">
        <v>2876</v>
      </c>
      <c r="I228" s="232">
        <v>3499</v>
      </c>
      <c r="J228" s="232">
        <v>3660</v>
      </c>
      <c r="K228" s="232">
        <v>3951</v>
      </c>
      <c r="L228" s="233">
        <v>3186</v>
      </c>
      <c r="M228" s="232">
        <v>5734</v>
      </c>
      <c r="N228" s="232">
        <v>9233</v>
      </c>
      <c r="O228" s="233">
        <v>10797</v>
      </c>
      <c r="P228" s="232">
        <v>10360</v>
      </c>
      <c r="Q228" s="233">
        <v>9670</v>
      </c>
      <c r="R228" s="232">
        <v>1788</v>
      </c>
      <c r="S228" s="233">
        <v>1711</v>
      </c>
      <c r="T228" s="232">
        <v>5647</v>
      </c>
      <c r="U228" s="233">
        <v>5150</v>
      </c>
      <c r="V228" s="232">
        <v>7435</v>
      </c>
      <c r="W228" s="233">
        <v>6861</v>
      </c>
      <c r="X228" s="232">
        <v>14296</v>
      </c>
      <c r="Y228" s="232">
        <v>3499</v>
      </c>
      <c r="Z228" s="233">
        <v>10797</v>
      </c>
    </row>
    <row r="229" spans="1:26">
      <c r="A229" s="64">
        <v>3</v>
      </c>
      <c r="B229" s="27">
        <v>4</v>
      </c>
      <c r="C229" s="27">
        <v>2</v>
      </c>
      <c r="D229" s="63">
        <v>758000</v>
      </c>
      <c r="E229" s="27" t="s">
        <v>270</v>
      </c>
      <c r="F229" s="220">
        <v>19894</v>
      </c>
      <c r="G229" s="221">
        <v>2809</v>
      </c>
      <c r="H229" s="221">
        <v>2828</v>
      </c>
      <c r="I229" s="221">
        <v>3538</v>
      </c>
      <c r="J229" s="221">
        <v>3698</v>
      </c>
      <c r="K229" s="221">
        <v>3933</v>
      </c>
      <c r="L229" s="222">
        <v>3088</v>
      </c>
      <c r="M229" s="221">
        <v>5637</v>
      </c>
      <c r="N229" s="232">
        <v>9175</v>
      </c>
      <c r="O229" s="233">
        <v>10719</v>
      </c>
      <c r="P229" s="232">
        <v>10369</v>
      </c>
      <c r="Q229" s="233">
        <v>9525</v>
      </c>
      <c r="R229" s="232">
        <v>1818</v>
      </c>
      <c r="S229" s="233">
        <v>1720</v>
      </c>
      <c r="T229" s="232">
        <v>5582</v>
      </c>
      <c r="U229" s="233">
        <v>5137</v>
      </c>
      <c r="V229" s="232">
        <v>7400</v>
      </c>
      <c r="W229" s="233">
        <v>6857</v>
      </c>
      <c r="X229" s="232">
        <v>14257</v>
      </c>
      <c r="Y229" s="232">
        <v>3538</v>
      </c>
      <c r="Z229" s="233">
        <v>10719</v>
      </c>
    </row>
    <row r="230" spans="1:26">
      <c r="A230" s="64">
        <v>3</v>
      </c>
      <c r="B230" s="27">
        <v>4</v>
      </c>
      <c r="C230" s="27">
        <v>2</v>
      </c>
      <c r="D230" s="63">
        <v>958000</v>
      </c>
      <c r="E230" s="27" t="s">
        <v>275</v>
      </c>
      <c r="F230" s="231">
        <v>25808</v>
      </c>
      <c r="G230" s="232">
        <v>3372</v>
      </c>
      <c r="H230" s="232">
        <v>3579</v>
      </c>
      <c r="I230" s="232">
        <v>4477</v>
      </c>
      <c r="J230" s="232">
        <v>4685</v>
      </c>
      <c r="K230" s="232">
        <v>5421</v>
      </c>
      <c r="L230" s="233">
        <v>4274</v>
      </c>
      <c r="M230" s="232">
        <v>6951</v>
      </c>
      <c r="N230" s="232">
        <v>11428</v>
      </c>
      <c r="O230" s="233">
        <v>14380</v>
      </c>
      <c r="P230" s="232">
        <v>13424</v>
      </c>
      <c r="Q230" s="233">
        <v>12384</v>
      </c>
      <c r="R230" s="232">
        <v>2320</v>
      </c>
      <c r="S230" s="233">
        <v>2157</v>
      </c>
      <c r="T230" s="232">
        <v>7485</v>
      </c>
      <c r="U230" s="233">
        <v>6895</v>
      </c>
      <c r="V230" s="232">
        <v>9805</v>
      </c>
      <c r="W230" s="233">
        <v>9052</v>
      </c>
      <c r="X230" s="232">
        <v>18857</v>
      </c>
      <c r="Y230" s="232">
        <v>4477</v>
      </c>
      <c r="Z230" s="233">
        <v>14380</v>
      </c>
    </row>
    <row r="231" spans="1:26">
      <c r="A231" s="64">
        <v>3</v>
      </c>
      <c r="B231" s="27">
        <v>4</v>
      </c>
      <c r="C231" s="27">
        <v>2</v>
      </c>
      <c r="D231" s="63">
        <v>762000</v>
      </c>
      <c r="E231" s="27" t="s">
        <v>271</v>
      </c>
      <c r="F231" s="231">
        <v>27792</v>
      </c>
      <c r="G231" s="232">
        <v>3663</v>
      </c>
      <c r="H231" s="232">
        <v>3845</v>
      </c>
      <c r="I231" s="232">
        <v>4897</v>
      </c>
      <c r="J231" s="232">
        <v>5274</v>
      </c>
      <c r="K231" s="232">
        <v>5740</v>
      </c>
      <c r="L231" s="233">
        <v>4373</v>
      </c>
      <c r="M231" s="232">
        <v>7508</v>
      </c>
      <c r="N231" s="232">
        <v>12405</v>
      </c>
      <c r="O231" s="233">
        <v>15387</v>
      </c>
      <c r="P231" s="232">
        <v>14373</v>
      </c>
      <c r="Q231" s="233">
        <v>13419</v>
      </c>
      <c r="R231" s="232">
        <v>2558</v>
      </c>
      <c r="S231" s="233">
        <v>2339</v>
      </c>
      <c r="T231" s="232">
        <v>7956</v>
      </c>
      <c r="U231" s="233">
        <v>7431</v>
      </c>
      <c r="V231" s="232">
        <v>10514</v>
      </c>
      <c r="W231" s="233">
        <v>9770</v>
      </c>
      <c r="X231" s="232">
        <v>20284</v>
      </c>
      <c r="Y231" s="232">
        <v>4897</v>
      </c>
      <c r="Z231" s="233">
        <v>15387</v>
      </c>
    </row>
    <row r="232" spans="1:26">
      <c r="A232" s="64">
        <v>3</v>
      </c>
      <c r="B232" s="27">
        <v>4</v>
      </c>
      <c r="C232" s="27">
        <v>2</v>
      </c>
      <c r="D232" s="63">
        <v>154000</v>
      </c>
      <c r="E232" s="27" t="s">
        <v>252</v>
      </c>
      <c r="F232" s="231">
        <v>26401</v>
      </c>
      <c r="G232" s="232">
        <v>3822</v>
      </c>
      <c r="H232" s="232">
        <v>3825</v>
      </c>
      <c r="I232" s="232">
        <v>4762</v>
      </c>
      <c r="J232" s="232">
        <v>4846</v>
      </c>
      <c r="K232" s="232">
        <v>5117</v>
      </c>
      <c r="L232" s="233">
        <v>4029</v>
      </c>
      <c r="M232" s="232">
        <v>7647</v>
      </c>
      <c r="N232" s="232">
        <v>12409</v>
      </c>
      <c r="O232" s="233">
        <v>13992</v>
      </c>
      <c r="P232" s="232">
        <v>13707</v>
      </c>
      <c r="Q232" s="233">
        <v>12694</v>
      </c>
      <c r="R232" s="232">
        <v>2432</v>
      </c>
      <c r="S232" s="233">
        <v>2330</v>
      </c>
      <c r="T232" s="232">
        <v>7306</v>
      </c>
      <c r="U232" s="233">
        <v>6686</v>
      </c>
      <c r="V232" s="232">
        <v>9738</v>
      </c>
      <c r="W232" s="233">
        <v>9016</v>
      </c>
      <c r="X232" s="232">
        <v>18754</v>
      </c>
      <c r="Y232" s="232">
        <v>4762</v>
      </c>
      <c r="Z232" s="233">
        <v>13992</v>
      </c>
    </row>
    <row r="233" spans="1:26">
      <c r="A233" s="64">
        <v>3</v>
      </c>
      <c r="B233" s="27">
        <v>4</v>
      </c>
      <c r="C233" s="27">
        <v>2</v>
      </c>
      <c r="D233" s="63">
        <v>766000</v>
      </c>
      <c r="E233" s="27" t="s">
        <v>272</v>
      </c>
      <c r="F233" s="231">
        <v>30492</v>
      </c>
      <c r="G233" s="232">
        <v>4207</v>
      </c>
      <c r="H233" s="232">
        <v>4417</v>
      </c>
      <c r="I233" s="232">
        <v>5607</v>
      </c>
      <c r="J233" s="232">
        <v>5719</v>
      </c>
      <c r="K233" s="232">
        <v>5991</v>
      </c>
      <c r="L233" s="233">
        <v>4551</v>
      </c>
      <c r="M233" s="232">
        <v>8624</v>
      </c>
      <c r="N233" s="232">
        <v>14231</v>
      </c>
      <c r="O233" s="233">
        <v>16261</v>
      </c>
      <c r="P233" s="232">
        <v>15817</v>
      </c>
      <c r="Q233" s="233">
        <v>14675</v>
      </c>
      <c r="R233" s="232">
        <v>2965</v>
      </c>
      <c r="S233" s="233">
        <v>2642</v>
      </c>
      <c r="T233" s="232">
        <v>8432</v>
      </c>
      <c r="U233" s="233">
        <v>7829</v>
      </c>
      <c r="V233" s="232">
        <v>11397</v>
      </c>
      <c r="W233" s="233">
        <v>10471</v>
      </c>
      <c r="X233" s="232">
        <v>21868</v>
      </c>
      <c r="Y233" s="232">
        <v>5607</v>
      </c>
      <c r="Z233" s="233">
        <v>16261</v>
      </c>
    </row>
    <row r="234" spans="1:26">
      <c r="A234" s="64">
        <v>3</v>
      </c>
      <c r="B234" s="27">
        <v>4</v>
      </c>
      <c r="C234" s="27">
        <v>2</v>
      </c>
      <c r="D234" s="63">
        <v>962000</v>
      </c>
      <c r="E234" s="27" t="s">
        <v>276</v>
      </c>
      <c r="F234" s="231">
        <v>20671</v>
      </c>
      <c r="G234" s="232">
        <v>2966</v>
      </c>
      <c r="H234" s="232">
        <v>3033</v>
      </c>
      <c r="I234" s="232">
        <v>3724</v>
      </c>
      <c r="J234" s="232">
        <v>3730</v>
      </c>
      <c r="K234" s="232">
        <v>4029</v>
      </c>
      <c r="L234" s="233">
        <v>3189</v>
      </c>
      <c r="M234" s="232">
        <v>5999</v>
      </c>
      <c r="N234" s="232">
        <v>9723</v>
      </c>
      <c r="O234" s="233">
        <v>10948</v>
      </c>
      <c r="P234" s="232">
        <v>10753</v>
      </c>
      <c r="Q234" s="233">
        <v>9918</v>
      </c>
      <c r="R234" s="232">
        <v>1870</v>
      </c>
      <c r="S234" s="233">
        <v>1854</v>
      </c>
      <c r="T234" s="232">
        <v>5780</v>
      </c>
      <c r="U234" s="233">
        <v>5168</v>
      </c>
      <c r="V234" s="232">
        <v>7650</v>
      </c>
      <c r="W234" s="233">
        <v>7022</v>
      </c>
      <c r="X234" s="232">
        <v>14672</v>
      </c>
      <c r="Y234" s="232">
        <v>3724</v>
      </c>
      <c r="Z234" s="233">
        <v>10948</v>
      </c>
    </row>
    <row r="235" spans="1:26">
      <c r="A235" s="64">
        <v>3</v>
      </c>
      <c r="B235" s="27">
        <v>4</v>
      </c>
      <c r="C235" s="27">
        <v>2</v>
      </c>
      <c r="D235" s="63">
        <v>770000</v>
      </c>
      <c r="E235" s="27" t="s">
        <v>273</v>
      </c>
      <c r="F235" s="231">
        <v>30348</v>
      </c>
      <c r="G235" s="232">
        <v>4230</v>
      </c>
      <c r="H235" s="232">
        <v>4244</v>
      </c>
      <c r="I235" s="232">
        <v>5487</v>
      </c>
      <c r="J235" s="232">
        <v>5701</v>
      </c>
      <c r="K235" s="232">
        <v>6033</v>
      </c>
      <c r="L235" s="233">
        <v>4653</v>
      </c>
      <c r="M235" s="232">
        <v>8474</v>
      </c>
      <c r="N235" s="232">
        <v>13961</v>
      </c>
      <c r="O235" s="233">
        <v>16387</v>
      </c>
      <c r="P235" s="232">
        <v>15633</v>
      </c>
      <c r="Q235" s="233">
        <v>14715</v>
      </c>
      <c r="R235" s="232">
        <v>2821</v>
      </c>
      <c r="S235" s="233">
        <v>2666</v>
      </c>
      <c r="T235" s="232">
        <v>8391</v>
      </c>
      <c r="U235" s="233">
        <v>7996</v>
      </c>
      <c r="V235" s="232">
        <v>11212</v>
      </c>
      <c r="W235" s="233">
        <v>10662</v>
      </c>
      <c r="X235" s="232">
        <v>21874</v>
      </c>
      <c r="Y235" s="232">
        <v>5487</v>
      </c>
      <c r="Z235" s="233">
        <v>16387</v>
      </c>
    </row>
    <row r="236" spans="1:26">
      <c r="A236" s="64">
        <v>3</v>
      </c>
      <c r="B236" s="27">
        <v>4</v>
      </c>
      <c r="C236" s="27">
        <v>2</v>
      </c>
      <c r="D236" s="63">
        <v>162000</v>
      </c>
      <c r="E236" s="27" t="s">
        <v>253</v>
      </c>
      <c r="F236" s="231">
        <v>13925</v>
      </c>
      <c r="G236" s="232">
        <v>2060</v>
      </c>
      <c r="H236" s="232">
        <v>2227</v>
      </c>
      <c r="I236" s="232">
        <v>2716</v>
      </c>
      <c r="J236" s="232">
        <v>2503</v>
      </c>
      <c r="K236" s="232">
        <v>2516</v>
      </c>
      <c r="L236" s="233">
        <v>1903</v>
      </c>
      <c r="M236" s="232">
        <v>4287</v>
      </c>
      <c r="N236" s="232">
        <v>7003</v>
      </c>
      <c r="O236" s="233">
        <v>6922</v>
      </c>
      <c r="P236" s="232">
        <v>7205</v>
      </c>
      <c r="Q236" s="233">
        <v>6720</v>
      </c>
      <c r="R236" s="232">
        <v>1417</v>
      </c>
      <c r="S236" s="233">
        <v>1299</v>
      </c>
      <c r="T236" s="232">
        <v>3594</v>
      </c>
      <c r="U236" s="233">
        <v>3328</v>
      </c>
      <c r="V236" s="232">
        <v>5011</v>
      </c>
      <c r="W236" s="233">
        <v>4627</v>
      </c>
      <c r="X236" s="232">
        <v>9638</v>
      </c>
      <c r="Y236" s="232">
        <v>2716</v>
      </c>
      <c r="Z236" s="233">
        <v>6922</v>
      </c>
    </row>
    <row r="237" spans="1:26">
      <c r="A237" s="64">
        <v>3</v>
      </c>
      <c r="B237" s="27">
        <v>4</v>
      </c>
      <c r="C237" s="27">
        <v>2</v>
      </c>
      <c r="D237" s="63">
        <v>374000</v>
      </c>
      <c r="E237" s="27" t="s">
        <v>261</v>
      </c>
      <c r="F237" s="231">
        <v>32437</v>
      </c>
      <c r="G237" s="232">
        <v>4641</v>
      </c>
      <c r="H237" s="232">
        <v>4843</v>
      </c>
      <c r="I237" s="232">
        <v>5844</v>
      </c>
      <c r="J237" s="232">
        <v>5973</v>
      </c>
      <c r="K237" s="232">
        <v>6209</v>
      </c>
      <c r="L237" s="233">
        <v>4927</v>
      </c>
      <c r="M237" s="232">
        <v>9484</v>
      </c>
      <c r="N237" s="232">
        <v>15328</v>
      </c>
      <c r="O237" s="233">
        <v>17109</v>
      </c>
      <c r="P237" s="232">
        <v>16572</v>
      </c>
      <c r="Q237" s="233">
        <v>15865</v>
      </c>
      <c r="R237" s="232">
        <v>3036</v>
      </c>
      <c r="S237" s="233">
        <v>2808</v>
      </c>
      <c r="T237" s="232">
        <v>8675</v>
      </c>
      <c r="U237" s="233">
        <v>8434</v>
      </c>
      <c r="V237" s="232">
        <v>11711</v>
      </c>
      <c r="W237" s="233">
        <v>11242</v>
      </c>
      <c r="X237" s="232">
        <v>22953</v>
      </c>
      <c r="Y237" s="232">
        <v>5844</v>
      </c>
      <c r="Z237" s="233">
        <v>17109</v>
      </c>
    </row>
    <row r="238" spans="1:26">
      <c r="A238" s="64">
        <v>3</v>
      </c>
      <c r="B238" s="27">
        <v>4</v>
      </c>
      <c r="C238" s="27">
        <v>2</v>
      </c>
      <c r="D238" s="63">
        <v>966000</v>
      </c>
      <c r="E238" s="27" t="s">
        <v>277</v>
      </c>
      <c r="F238" s="231">
        <v>26986</v>
      </c>
      <c r="G238" s="232">
        <v>3697</v>
      </c>
      <c r="H238" s="232">
        <v>3863</v>
      </c>
      <c r="I238" s="232">
        <v>4898</v>
      </c>
      <c r="J238" s="232">
        <v>4896</v>
      </c>
      <c r="K238" s="232">
        <v>5402</v>
      </c>
      <c r="L238" s="233">
        <v>4230</v>
      </c>
      <c r="M238" s="232">
        <v>7560</v>
      </c>
      <c r="N238" s="232">
        <v>12458</v>
      </c>
      <c r="O238" s="233">
        <v>14528</v>
      </c>
      <c r="P238" s="232">
        <v>14137</v>
      </c>
      <c r="Q238" s="233">
        <v>12849</v>
      </c>
      <c r="R238" s="232">
        <v>2552</v>
      </c>
      <c r="S238" s="233">
        <v>2346</v>
      </c>
      <c r="T238" s="232">
        <v>7676</v>
      </c>
      <c r="U238" s="233">
        <v>6852</v>
      </c>
      <c r="V238" s="232">
        <v>10228</v>
      </c>
      <c r="W238" s="233">
        <v>9198</v>
      </c>
      <c r="X238" s="232">
        <v>19426</v>
      </c>
      <c r="Y238" s="232">
        <v>4898</v>
      </c>
      <c r="Z238" s="233">
        <v>14528</v>
      </c>
    </row>
    <row r="239" spans="1:26">
      <c r="A239" s="64">
        <v>3</v>
      </c>
      <c r="B239" s="27">
        <v>4</v>
      </c>
      <c r="C239" s="27">
        <v>2</v>
      </c>
      <c r="D239" s="63">
        <v>774000</v>
      </c>
      <c r="E239" s="27" t="s">
        <v>274</v>
      </c>
      <c r="F239" s="231">
        <v>34406</v>
      </c>
      <c r="G239" s="232">
        <v>4854</v>
      </c>
      <c r="H239" s="232">
        <v>4998</v>
      </c>
      <c r="I239" s="232">
        <v>6252</v>
      </c>
      <c r="J239" s="232">
        <v>6361</v>
      </c>
      <c r="K239" s="232">
        <v>6700</v>
      </c>
      <c r="L239" s="233">
        <v>5241</v>
      </c>
      <c r="M239" s="232">
        <v>9852</v>
      </c>
      <c r="N239" s="232">
        <v>16104</v>
      </c>
      <c r="O239" s="233">
        <v>18302</v>
      </c>
      <c r="P239" s="232">
        <v>17794</v>
      </c>
      <c r="Q239" s="233">
        <v>16612</v>
      </c>
      <c r="R239" s="232">
        <v>3178</v>
      </c>
      <c r="S239" s="233">
        <v>3074</v>
      </c>
      <c r="T239" s="232">
        <v>9544</v>
      </c>
      <c r="U239" s="233">
        <v>8758</v>
      </c>
      <c r="V239" s="232">
        <v>12722</v>
      </c>
      <c r="W239" s="233">
        <v>11832</v>
      </c>
      <c r="X239" s="232">
        <v>24554</v>
      </c>
      <c r="Y239" s="232">
        <v>6252</v>
      </c>
      <c r="Z239" s="233">
        <v>18302</v>
      </c>
    </row>
    <row r="240" spans="1:26">
      <c r="A240" s="64">
        <v>3</v>
      </c>
      <c r="B240" s="27">
        <v>4</v>
      </c>
      <c r="C240" s="27">
        <v>2</v>
      </c>
      <c r="D240" s="63">
        <v>378000</v>
      </c>
      <c r="E240" s="27" t="s">
        <v>262</v>
      </c>
      <c r="F240" s="231">
        <v>10850</v>
      </c>
      <c r="G240" s="232">
        <v>1491</v>
      </c>
      <c r="H240" s="232">
        <v>1569</v>
      </c>
      <c r="I240" s="232">
        <v>2056</v>
      </c>
      <c r="J240" s="232">
        <v>2016</v>
      </c>
      <c r="K240" s="232">
        <v>2067</v>
      </c>
      <c r="L240" s="233">
        <v>1651</v>
      </c>
      <c r="M240" s="232">
        <v>3060</v>
      </c>
      <c r="N240" s="232">
        <v>5116</v>
      </c>
      <c r="O240" s="233">
        <v>5734</v>
      </c>
      <c r="P240" s="232">
        <v>5546</v>
      </c>
      <c r="Q240" s="233">
        <v>5304</v>
      </c>
      <c r="R240" s="232">
        <v>1058</v>
      </c>
      <c r="S240" s="233">
        <v>998</v>
      </c>
      <c r="T240" s="232">
        <v>2913</v>
      </c>
      <c r="U240" s="233">
        <v>2821</v>
      </c>
      <c r="V240" s="232">
        <v>3971</v>
      </c>
      <c r="W240" s="233">
        <v>3819</v>
      </c>
      <c r="X240" s="232">
        <v>7790</v>
      </c>
      <c r="Y240" s="232">
        <v>2056</v>
      </c>
      <c r="Z240" s="233">
        <v>5734</v>
      </c>
    </row>
    <row r="241" spans="1:26">
      <c r="A241" s="64">
        <v>3</v>
      </c>
      <c r="B241" s="27">
        <v>4</v>
      </c>
      <c r="C241" s="27">
        <v>2</v>
      </c>
      <c r="D241" s="63">
        <v>382000</v>
      </c>
      <c r="E241" s="27" t="s">
        <v>263</v>
      </c>
      <c r="F241" s="231">
        <v>30108</v>
      </c>
      <c r="G241" s="232">
        <v>4050</v>
      </c>
      <c r="H241" s="232">
        <v>4276</v>
      </c>
      <c r="I241" s="232">
        <v>5608</v>
      </c>
      <c r="J241" s="232">
        <v>5715</v>
      </c>
      <c r="K241" s="232">
        <v>5927</v>
      </c>
      <c r="L241" s="233">
        <v>4532</v>
      </c>
      <c r="M241" s="232">
        <v>8326</v>
      </c>
      <c r="N241" s="232">
        <v>13934</v>
      </c>
      <c r="O241" s="233">
        <v>16174</v>
      </c>
      <c r="P241" s="232">
        <v>15545</v>
      </c>
      <c r="Q241" s="233">
        <v>14563</v>
      </c>
      <c r="R241" s="232">
        <v>2874</v>
      </c>
      <c r="S241" s="233">
        <v>2734</v>
      </c>
      <c r="T241" s="232">
        <v>8320</v>
      </c>
      <c r="U241" s="233">
        <v>7854</v>
      </c>
      <c r="V241" s="232">
        <v>11194</v>
      </c>
      <c r="W241" s="233">
        <v>10588</v>
      </c>
      <c r="X241" s="232">
        <v>21782</v>
      </c>
      <c r="Y241" s="232">
        <v>5608</v>
      </c>
      <c r="Z241" s="233">
        <v>16174</v>
      </c>
    </row>
    <row r="242" spans="1:26">
      <c r="A242" s="64">
        <v>3</v>
      </c>
      <c r="B242" s="27">
        <v>4</v>
      </c>
      <c r="C242" s="27">
        <v>2</v>
      </c>
      <c r="D242" s="63">
        <v>970000</v>
      </c>
      <c r="E242" s="27" t="s">
        <v>278</v>
      </c>
      <c r="F242" s="231">
        <v>34259</v>
      </c>
      <c r="G242" s="232">
        <v>4938</v>
      </c>
      <c r="H242" s="232">
        <v>5029</v>
      </c>
      <c r="I242" s="232">
        <v>6257</v>
      </c>
      <c r="J242" s="232">
        <v>6332</v>
      </c>
      <c r="K242" s="232">
        <v>6619</v>
      </c>
      <c r="L242" s="233">
        <v>5084</v>
      </c>
      <c r="M242" s="232">
        <v>9967</v>
      </c>
      <c r="N242" s="232">
        <v>16224</v>
      </c>
      <c r="O242" s="233">
        <v>18035</v>
      </c>
      <c r="P242" s="232">
        <v>17809</v>
      </c>
      <c r="Q242" s="233">
        <v>16450</v>
      </c>
      <c r="R242" s="232">
        <v>3238</v>
      </c>
      <c r="S242" s="233">
        <v>3019</v>
      </c>
      <c r="T242" s="232">
        <v>9504</v>
      </c>
      <c r="U242" s="233">
        <v>8531</v>
      </c>
      <c r="V242" s="232">
        <v>12742</v>
      </c>
      <c r="W242" s="233">
        <v>11550</v>
      </c>
      <c r="X242" s="232">
        <v>24292</v>
      </c>
      <c r="Y242" s="232">
        <v>6257</v>
      </c>
      <c r="Z242" s="233">
        <v>18035</v>
      </c>
    </row>
    <row r="243" spans="1:26">
      <c r="A243" s="64">
        <v>3</v>
      </c>
      <c r="B243" s="27">
        <v>4</v>
      </c>
      <c r="C243" s="27">
        <v>2</v>
      </c>
      <c r="D243" s="63">
        <v>974000</v>
      </c>
      <c r="E243" s="27" t="s">
        <v>279</v>
      </c>
      <c r="F243" s="231">
        <v>32789</v>
      </c>
      <c r="G243" s="232">
        <v>4456</v>
      </c>
      <c r="H243" s="232">
        <v>4568</v>
      </c>
      <c r="I243" s="232">
        <v>6043</v>
      </c>
      <c r="J243" s="232">
        <v>6119</v>
      </c>
      <c r="K243" s="232">
        <v>6596</v>
      </c>
      <c r="L243" s="233">
        <v>5007</v>
      </c>
      <c r="M243" s="232">
        <v>9024</v>
      </c>
      <c r="N243" s="232">
        <v>15067</v>
      </c>
      <c r="O243" s="233">
        <v>17722</v>
      </c>
      <c r="P243" s="232">
        <v>17053</v>
      </c>
      <c r="Q243" s="233">
        <v>15736</v>
      </c>
      <c r="R243" s="232">
        <v>3154</v>
      </c>
      <c r="S243" s="233">
        <v>2889</v>
      </c>
      <c r="T243" s="232">
        <v>9272</v>
      </c>
      <c r="U243" s="233">
        <v>8450</v>
      </c>
      <c r="V243" s="232">
        <v>12426</v>
      </c>
      <c r="W243" s="233">
        <v>11339</v>
      </c>
      <c r="X243" s="232">
        <v>23765</v>
      </c>
      <c r="Y243" s="232">
        <v>6043</v>
      </c>
      <c r="Z243" s="233">
        <v>17722</v>
      </c>
    </row>
    <row r="244" spans="1:26">
      <c r="A244" s="64">
        <v>3</v>
      </c>
      <c r="B244" s="27">
        <v>4</v>
      </c>
      <c r="C244" s="27">
        <v>2</v>
      </c>
      <c r="D244" s="63">
        <v>566000</v>
      </c>
      <c r="E244" s="27" t="s">
        <v>266</v>
      </c>
      <c r="F244" s="231">
        <v>53514</v>
      </c>
      <c r="G244" s="232">
        <v>7421</v>
      </c>
      <c r="H244" s="232">
        <v>7517</v>
      </c>
      <c r="I244" s="232">
        <v>9417</v>
      </c>
      <c r="J244" s="232">
        <v>9839</v>
      </c>
      <c r="K244" s="232">
        <v>10643</v>
      </c>
      <c r="L244" s="233">
        <v>8677</v>
      </c>
      <c r="M244" s="232">
        <v>14938</v>
      </c>
      <c r="N244" s="232">
        <v>24355</v>
      </c>
      <c r="O244" s="233">
        <v>29159</v>
      </c>
      <c r="P244" s="232">
        <v>27803</v>
      </c>
      <c r="Q244" s="233">
        <v>25711</v>
      </c>
      <c r="R244" s="232">
        <v>4862</v>
      </c>
      <c r="S244" s="233">
        <v>4555</v>
      </c>
      <c r="T244" s="232">
        <v>15251</v>
      </c>
      <c r="U244" s="233">
        <v>13908</v>
      </c>
      <c r="V244" s="232">
        <v>20113</v>
      </c>
      <c r="W244" s="233">
        <v>18463</v>
      </c>
      <c r="X244" s="232">
        <v>38576</v>
      </c>
      <c r="Y244" s="232">
        <v>9417</v>
      </c>
      <c r="Z244" s="233">
        <v>29159</v>
      </c>
    </row>
    <row r="245" spans="1:26">
      <c r="A245" s="64">
        <v>3</v>
      </c>
      <c r="B245" s="27">
        <v>3</v>
      </c>
      <c r="C245" s="27">
        <v>2</v>
      </c>
      <c r="D245" s="63">
        <v>978000</v>
      </c>
      <c r="E245" s="27" t="s">
        <v>280</v>
      </c>
      <c r="F245" s="231">
        <v>10846</v>
      </c>
      <c r="G245" s="232">
        <v>1589</v>
      </c>
      <c r="H245" s="232">
        <v>1463</v>
      </c>
      <c r="I245" s="232">
        <v>2003</v>
      </c>
      <c r="J245" s="232">
        <v>2012</v>
      </c>
      <c r="K245" s="232">
        <v>2105</v>
      </c>
      <c r="L245" s="233">
        <v>1674</v>
      </c>
      <c r="M245" s="232">
        <v>3052</v>
      </c>
      <c r="N245" s="232">
        <v>5055</v>
      </c>
      <c r="O245" s="233">
        <v>5791</v>
      </c>
      <c r="P245" s="232">
        <v>5621</v>
      </c>
      <c r="Q245" s="233">
        <v>5225</v>
      </c>
      <c r="R245" s="232">
        <v>1020</v>
      </c>
      <c r="S245" s="233">
        <v>983</v>
      </c>
      <c r="T245" s="232">
        <v>3004</v>
      </c>
      <c r="U245" s="233">
        <v>2787</v>
      </c>
      <c r="V245" s="232">
        <v>4024</v>
      </c>
      <c r="W245" s="233">
        <v>3770</v>
      </c>
      <c r="X245" s="232">
        <v>7794</v>
      </c>
      <c r="Y245" s="232">
        <v>2003</v>
      </c>
      <c r="Z245" s="233">
        <v>5791</v>
      </c>
    </row>
    <row r="246" spans="1:26">
      <c r="A246" s="64">
        <v>3</v>
      </c>
      <c r="B246" s="27">
        <v>4</v>
      </c>
      <c r="C246" s="27">
        <v>2</v>
      </c>
      <c r="D246" s="63">
        <v>166000</v>
      </c>
      <c r="E246" s="27" t="s">
        <v>254</v>
      </c>
      <c r="F246" s="231">
        <v>17601</v>
      </c>
      <c r="G246" s="232">
        <v>2400</v>
      </c>
      <c r="H246" s="232">
        <v>2550</v>
      </c>
      <c r="I246" s="232">
        <v>3162</v>
      </c>
      <c r="J246" s="232">
        <v>3313</v>
      </c>
      <c r="K246" s="232">
        <v>3517</v>
      </c>
      <c r="L246" s="233">
        <v>2659</v>
      </c>
      <c r="M246" s="232">
        <v>4950</v>
      </c>
      <c r="N246" s="232">
        <v>8112</v>
      </c>
      <c r="O246" s="233">
        <v>9489</v>
      </c>
      <c r="P246" s="232">
        <v>9012</v>
      </c>
      <c r="Q246" s="233">
        <v>8589</v>
      </c>
      <c r="R246" s="232">
        <v>1641</v>
      </c>
      <c r="S246" s="233">
        <v>1521</v>
      </c>
      <c r="T246" s="232">
        <v>4843</v>
      </c>
      <c r="U246" s="233">
        <v>4646</v>
      </c>
      <c r="V246" s="232">
        <v>6484</v>
      </c>
      <c r="W246" s="233">
        <v>6167</v>
      </c>
      <c r="X246" s="232">
        <v>12651</v>
      </c>
      <c r="Y246" s="232">
        <v>3162</v>
      </c>
      <c r="Z246" s="233">
        <v>9489</v>
      </c>
    </row>
    <row r="247" spans="1:26">
      <c r="A247" s="64">
        <v>3</v>
      </c>
      <c r="B247" s="27">
        <v>4</v>
      </c>
      <c r="C247" s="27">
        <v>2</v>
      </c>
      <c r="D247" s="63">
        <v>570000</v>
      </c>
      <c r="E247" s="27" t="s">
        <v>267</v>
      </c>
      <c r="F247" s="231">
        <v>33884</v>
      </c>
      <c r="G247" s="232">
        <v>4663</v>
      </c>
      <c r="H247" s="232">
        <v>4833</v>
      </c>
      <c r="I247" s="232">
        <v>6177</v>
      </c>
      <c r="J247" s="232">
        <v>6140</v>
      </c>
      <c r="K247" s="232">
        <v>6734</v>
      </c>
      <c r="L247" s="233">
        <v>5337</v>
      </c>
      <c r="M247" s="232">
        <v>9496</v>
      </c>
      <c r="N247" s="232">
        <v>15673</v>
      </c>
      <c r="O247" s="233">
        <v>18211</v>
      </c>
      <c r="P247" s="232">
        <v>17525</v>
      </c>
      <c r="Q247" s="233">
        <v>16359</v>
      </c>
      <c r="R247" s="232">
        <v>3274</v>
      </c>
      <c r="S247" s="233">
        <v>2903</v>
      </c>
      <c r="T247" s="232">
        <v>9387</v>
      </c>
      <c r="U247" s="233">
        <v>8824</v>
      </c>
      <c r="V247" s="232">
        <v>12661</v>
      </c>
      <c r="W247" s="233">
        <v>11727</v>
      </c>
      <c r="X247" s="232">
        <v>24388</v>
      </c>
      <c r="Y247" s="232">
        <v>6177</v>
      </c>
      <c r="Z247" s="233">
        <v>18211</v>
      </c>
    </row>
    <row r="248" spans="1:26">
      <c r="A248" s="64">
        <v>3</v>
      </c>
      <c r="B248" s="27">
        <v>4</v>
      </c>
      <c r="C248" s="27">
        <v>2</v>
      </c>
      <c r="D248" s="63">
        <v>170000</v>
      </c>
      <c r="E248" s="27" t="s">
        <v>256</v>
      </c>
      <c r="F248" s="231">
        <v>22794</v>
      </c>
      <c r="G248" s="232">
        <v>3180</v>
      </c>
      <c r="H248" s="232">
        <v>3297</v>
      </c>
      <c r="I248" s="232">
        <v>4137</v>
      </c>
      <c r="J248" s="232">
        <v>4232</v>
      </c>
      <c r="K248" s="232">
        <v>4506</v>
      </c>
      <c r="L248" s="233">
        <v>3442</v>
      </c>
      <c r="M248" s="232">
        <v>6477</v>
      </c>
      <c r="N248" s="232">
        <v>10614</v>
      </c>
      <c r="O248" s="233">
        <v>12180</v>
      </c>
      <c r="P248" s="232">
        <v>11761</v>
      </c>
      <c r="Q248" s="233">
        <v>11033</v>
      </c>
      <c r="R248" s="232">
        <v>2152</v>
      </c>
      <c r="S248" s="233">
        <v>1985</v>
      </c>
      <c r="T248" s="232">
        <v>6249</v>
      </c>
      <c r="U248" s="233">
        <v>5931</v>
      </c>
      <c r="V248" s="232">
        <v>8401</v>
      </c>
      <c r="W248" s="233">
        <v>7916</v>
      </c>
      <c r="X248" s="232">
        <v>16317</v>
      </c>
      <c r="Y248" s="232">
        <v>4137</v>
      </c>
      <c r="Z248" s="233">
        <v>12180</v>
      </c>
    </row>
    <row r="249" spans="1:26">
      <c r="A249" s="64"/>
      <c r="B249" s="27"/>
      <c r="C249" s="27"/>
      <c r="D249" s="27"/>
      <c r="E249" s="234" t="s">
        <v>210</v>
      </c>
      <c r="F249" s="235">
        <v>747942</v>
      </c>
      <c r="G249" s="239">
        <v>105089</v>
      </c>
      <c r="H249" s="238">
        <v>107341</v>
      </c>
      <c r="I249" s="238">
        <v>135067</v>
      </c>
      <c r="J249" s="238">
        <v>138114</v>
      </c>
      <c r="K249" s="238">
        <v>147047</v>
      </c>
      <c r="L249" s="235">
        <v>115284</v>
      </c>
      <c r="M249" s="239">
        <v>212430</v>
      </c>
      <c r="N249" s="238">
        <v>347497</v>
      </c>
      <c r="O249" s="235">
        <v>400445</v>
      </c>
      <c r="P249" s="239">
        <v>387073</v>
      </c>
      <c r="Q249" s="235">
        <v>360869</v>
      </c>
      <c r="R249" s="239">
        <v>69669</v>
      </c>
      <c r="S249" s="235">
        <v>65398</v>
      </c>
      <c r="T249" s="239">
        <v>208185</v>
      </c>
      <c r="U249" s="235">
        <v>192260</v>
      </c>
      <c r="V249" s="239">
        <v>277854</v>
      </c>
      <c r="W249" s="235">
        <v>257658</v>
      </c>
      <c r="X249" s="239">
        <v>535512</v>
      </c>
      <c r="Y249" s="237">
        <v>135067</v>
      </c>
      <c r="Z249" s="238">
        <v>400445</v>
      </c>
    </row>
    <row r="250" spans="1:26">
      <c r="A250" s="64">
        <v>4</v>
      </c>
      <c r="B250" s="27">
        <v>2</v>
      </c>
      <c r="C250" s="27">
        <v>3</v>
      </c>
      <c r="D250" s="63">
        <v>334004</v>
      </c>
      <c r="E250" s="27" t="s">
        <v>57</v>
      </c>
      <c r="F250" s="240">
        <v>9542</v>
      </c>
      <c r="G250" s="241">
        <v>1335</v>
      </c>
      <c r="H250" s="241">
        <v>1396</v>
      </c>
      <c r="I250" s="241">
        <v>1672</v>
      </c>
      <c r="J250" s="241">
        <v>1788</v>
      </c>
      <c r="K250" s="241">
        <v>1803</v>
      </c>
      <c r="L250" s="242">
        <v>1548</v>
      </c>
      <c r="M250" s="241">
        <v>2731</v>
      </c>
      <c r="N250" s="241">
        <v>4403</v>
      </c>
      <c r="O250" s="242">
        <v>5139</v>
      </c>
      <c r="P250" s="241">
        <v>4975</v>
      </c>
      <c r="Q250" s="242">
        <v>4567</v>
      </c>
      <c r="R250" s="241">
        <v>892</v>
      </c>
      <c r="S250" s="242">
        <v>780</v>
      </c>
      <c r="T250" s="241">
        <v>2680</v>
      </c>
      <c r="U250" s="242">
        <v>2459</v>
      </c>
      <c r="V250" s="241">
        <v>3572</v>
      </c>
      <c r="W250" s="242">
        <v>3239</v>
      </c>
      <c r="X250" s="241">
        <v>6811</v>
      </c>
      <c r="Y250" s="241">
        <v>1672</v>
      </c>
      <c r="Z250" s="242">
        <v>5139</v>
      </c>
    </row>
    <row r="251" spans="1:26">
      <c r="A251" s="64">
        <v>4</v>
      </c>
      <c r="B251" s="27">
        <v>2</v>
      </c>
      <c r="C251" s="27">
        <v>3</v>
      </c>
      <c r="D251" s="63">
        <v>962004</v>
      </c>
      <c r="E251" s="27" t="s">
        <v>149</v>
      </c>
      <c r="F251" s="240">
        <v>3069</v>
      </c>
      <c r="G251" s="241">
        <v>442</v>
      </c>
      <c r="H251" s="241">
        <v>447</v>
      </c>
      <c r="I251" s="241">
        <v>511</v>
      </c>
      <c r="J251" s="241">
        <v>540</v>
      </c>
      <c r="K251" s="241">
        <v>625</v>
      </c>
      <c r="L251" s="242">
        <v>504</v>
      </c>
      <c r="M251" s="241">
        <v>889</v>
      </c>
      <c r="N251" s="241">
        <v>1400</v>
      </c>
      <c r="O251" s="242">
        <v>1669</v>
      </c>
      <c r="P251" s="241">
        <v>1604</v>
      </c>
      <c r="Q251" s="242">
        <v>1465</v>
      </c>
      <c r="R251" s="241">
        <v>273</v>
      </c>
      <c r="S251" s="242">
        <v>238</v>
      </c>
      <c r="T251" s="241">
        <v>851</v>
      </c>
      <c r="U251" s="242">
        <v>818</v>
      </c>
      <c r="V251" s="241">
        <v>1124</v>
      </c>
      <c r="W251" s="242">
        <v>1056</v>
      </c>
      <c r="X251" s="241">
        <v>2180</v>
      </c>
      <c r="Y251" s="241">
        <v>511</v>
      </c>
      <c r="Z251" s="242">
        <v>1669</v>
      </c>
    </row>
    <row r="252" spans="1:26">
      <c r="A252" s="64">
        <v>4</v>
      </c>
      <c r="B252" s="27">
        <v>1</v>
      </c>
      <c r="C252" s="27">
        <v>3</v>
      </c>
      <c r="D252" s="63">
        <v>978004</v>
      </c>
      <c r="E252" s="27" t="s">
        <v>160</v>
      </c>
      <c r="F252" s="240">
        <v>9943</v>
      </c>
      <c r="G252" s="241">
        <v>1338</v>
      </c>
      <c r="H252" s="241">
        <v>1469</v>
      </c>
      <c r="I252" s="241">
        <v>1784</v>
      </c>
      <c r="J252" s="241">
        <v>1851</v>
      </c>
      <c r="K252" s="241">
        <v>1913</v>
      </c>
      <c r="L252" s="242">
        <v>1588</v>
      </c>
      <c r="M252" s="241">
        <v>2807</v>
      </c>
      <c r="N252" s="241">
        <v>4591</v>
      </c>
      <c r="O252" s="242">
        <v>5352</v>
      </c>
      <c r="P252" s="241">
        <v>5186</v>
      </c>
      <c r="Q252" s="242">
        <v>4757</v>
      </c>
      <c r="R252" s="241">
        <v>933</v>
      </c>
      <c r="S252" s="242">
        <v>851</v>
      </c>
      <c r="T252" s="241">
        <v>2807</v>
      </c>
      <c r="U252" s="242">
        <v>2545</v>
      </c>
      <c r="V252" s="241">
        <v>3740</v>
      </c>
      <c r="W252" s="242">
        <v>3396</v>
      </c>
      <c r="X252" s="241">
        <v>7136</v>
      </c>
      <c r="Y252" s="241">
        <v>1784</v>
      </c>
      <c r="Z252" s="242">
        <v>5352</v>
      </c>
    </row>
    <row r="253" spans="1:26">
      <c r="A253" s="64">
        <v>4</v>
      </c>
      <c r="B253" s="27">
        <v>2</v>
      </c>
      <c r="C253" s="27">
        <v>3</v>
      </c>
      <c r="D253" s="63">
        <v>562008</v>
      </c>
      <c r="E253" s="27" t="s">
        <v>105</v>
      </c>
      <c r="F253" s="240">
        <v>6539</v>
      </c>
      <c r="G253" s="241">
        <v>962</v>
      </c>
      <c r="H253" s="241">
        <v>974</v>
      </c>
      <c r="I253" s="241">
        <v>1239</v>
      </c>
      <c r="J253" s="241">
        <v>1180</v>
      </c>
      <c r="K253" s="241">
        <v>1206</v>
      </c>
      <c r="L253" s="242">
        <v>978</v>
      </c>
      <c r="M253" s="241">
        <v>1936</v>
      </c>
      <c r="N253" s="241">
        <v>3175</v>
      </c>
      <c r="O253" s="242">
        <v>3364</v>
      </c>
      <c r="P253" s="241">
        <v>3353</v>
      </c>
      <c r="Q253" s="242">
        <v>3186</v>
      </c>
      <c r="R253" s="241">
        <v>625</v>
      </c>
      <c r="S253" s="242">
        <v>614</v>
      </c>
      <c r="T253" s="241">
        <v>1744</v>
      </c>
      <c r="U253" s="242">
        <v>1620</v>
      </c>
      <c r="V253" s="241">
        <v>2369</v>
      </c>
      <c r="W253" s="242">
        <v>2234</v>
      </c>
      <c r="X253" s="241">
        <v>4603</v>
      </c>
      <c r="Y253" s="241">
        <v>1239</v>
      </c>
      <c r="Z253" s="242">
        <v>3364</v>
      </c>
    </row>
    <row r="254" spans="1:26">
      <c r="A254" s="64">
        <v>4</v>
      </c>
      <c r="B254" s="27">
        <v>2</v>
      </c>
      <c r="C254" s="27">
        <v>3</v>
      </c>
      <c r="D254" s="63">
        <v>158004</v>
      </c>
      <c r="E254" s="27" t="s">
        <v>30</v>
      </c>
      <c r="F254" s="240">
        <v>8683</v>
      </c>
      <c r="G254" s="241">
        <v>1207</v>
      </c>
      <c r="H254" s="241">
        <v>1282</v>
      </c>
      <c r="I254" s="241">
        <v>1652</v>
      </c>
      <c r="J254" s="241">
        <v>1637</v>
      </c>
      <c r="K254" s="241">
        <v>1651</v>
      </c>
      <c r="L254" s="242">
        <v>1254</v>
      </c>
      <c r="M254" s="241">
        <v>2489</v>
      </c>
      <c r="N254" s="241">
        <v>4141</v>
      </c>
      <c r="O254" s="242">
        <v>4542</v>
      </c>
      <c r="P254" s="241">
        <v>4444</v>
      </c>
      <c r="Q254" s="242">
        <v>4239</v>
      </c>
      <c r="R254" s="241">
        <v>836</v>
      </c>
      <c r="S254" s="242">
        <v>816</v>
      </c>
      <c r="T254" s="241">
        <v>2343</v>
      </c>
      <c r="U254" s="242">
        <v>2199</v>
      </c>
      <c r="V254" s="241">
        <v>3179</v>
      </c>
      <c r="W254" s="242">
        <v>3015</v>
      </c>
      <c r="X254" s="241">
        <v>6194</v>
      </c>
      <c r="Y254" s="241">
        <v>1652</v>
      </c>
      <c r="Z254" s="242">
        <v>4542</v>
      </c>
    </row>
    <row r="255" spans="1:26">
      <c r="A255" s="64">
        <v>4</v>
      </c>
      <c r="B255" s="27">
        <v>2</v>
      </c>
      <c r="C255" s="27">
        <v>3</v>
      </c>
      <c r="D255" s="63">
        <v>954012</v>
      </c>
      <c r="E255" s="27" t="s">
        <v>139</v>
      </c>
      <c r="F255" s="240">
        <v>5678</v>
      </c>
      <c r="G255" s="241">
        <v>858</v>
      </c>
      <c r="H255" s="241">
        <v>850</v>
      </c>
      <c r="I255" s="241">
        <v>1014</v>
      </c>
      <c r="J255" s="241">
        <v>1013</v>
      </c>
      <c r="K255" s="241">
        <v>1031</v>
      </c>
      <c r="L255" s="242">
        <v>912</v>
      </c>
      <c r="M255" s="241">
        <v>1708</v>
      </c>
      <c r="N255" s="241">
        <v>2722</v>
      </c>
      <c r="O255" s="242">
        <v>2956</v>
      </c>
      <c r="P255" s="241">
        <v>2903</v>
      </c>
      <c r="Q255" s="242">
        <v>2775</v>
      </c>
      <c r="R255" s="241">
        <v>505</v>
      </c>
      <c r="S255" s="242">
        <v>509</v>
      </c>
      <c r="T255" s="241">
        <v>1558</v>
      </c>
      <c r="U255" s="242">
        <v>1398</v>
      </c>
      <c r="V255" s="241">
        <v>2063</v>
      </c>
      <c r="W255" s="242">
        <v>1907</v>
      </c>
      <c r="X255" s="241">
        <v>3970</v>
      </c>
      <c r="Y255" s="241">
        <v>1014</v>
      </c>
      <c r="Z255" s="242">
        <v>2956</v>
      </c>
    </row>
    <row r="256" spans="1:26">
      <c r="A256" s="64">
        <v>4</v>
      </c>
      <c r="B256" s="27">
        <v>2</v>
      </c>
      <c r="C256" s="27">
        <v>3</v>
      </c>
      <c r="D256" s="63">
        <v>370016</v>
      </c>
      <c r="E256" s="27" t="s">
        <v>73</v>
      </c>
      <c r="F256" s="240">
        <v>8358</v>
      </c>
      <c r="G256" s="241">
        <v>1203</v>
      </c>
      <c r="H256" s="241">
        <v>1253</v>
      </c>
      <c r="I256" s="241">
        <v>1539</v>
      </c>
      <c r="J256" s="241">
        <v>1510</v>
      </c>
      <c r="K256" s="241">
        <v>1602</v>
      </c>
      <c r="L256" s="242">
        <v>1251</v>
      </c>
      <c r="M256" s="241">
        <v>2456</v>
      </c>
      <c r="N256" s="241">
        <v>3995</v>
      </c>
      <c r="O256" s="242">
        <v>4363</v>
      </c>
      <c r="P256" s="241">
        <v>4306</v>
      </c>
      <c r="Q256" s="242">
        <v>4052</v>
      </c>
      <c r="R256" s="241">
        <v>761</v>
      </c>
      <c r="S256" s="242">
        <v>778</v>
      </c>
      <c r="T256" s="241">
        <v>2274</v>
      </c>
      <c r="U256" s="242">
        <v>2089</v>
      </c>
      <c r="V256" s="241">
        <v>3035</v>
      </c>
      <c r="W256" s="242">
        <v>2867</v>
      </c>
      <c r="X256" s="241">
        <v>5902</v>
      </c>
      <c r="Y256" s="241">
        <v>1539</v>
      </c>
      <c r="Z256" s="242">
        <v>4363</v>
      </c>
    </row>
    <row r="257" spans="1:26">
      <c r="A257" s="64">
        <v>4</v>
      </c>
      <c r="B257" s="27">
        <v>2</v>
      </c>
      <c r="C257" s="27">
        <v>3</v>
      </c>
      <c r="D257" s="63">
        <v>962016</v>
      </c>
      <c r="E257" s="27" t="s">
        <v>150</v>
      </c>
      <c r="F257" s="240">
        <v>6871</v>
      </c>
      <c r="G257" s="241">
        <v>912</v>
      </c>
      <c r="H257" s="241">
        <v>1032</v>
      </c>
      <c r="I257" s="241">
        <v>1255</v>
      </c>
      <c r="J257" s="241">
        <v>1289</v>
      </c>
      <c r="K257" s="241">
        <v>1356</v>
      </c>
      <c r="L257" s="242">
        <v>1027</v>
      </c>
      <c r="M257" s="241">
        <v>1944</v>
      </c>
      <c r="N257" s="241">
        <v>3199</v>
      </c>
      <c r="O257" s="242">
        <v>3672</v>
      </c>
      <c r="P257" s="241">
        <v>3665</v>
      </c>
      <c r="Q257" s="242">
        <v>3206</v>
      </c>
      <c r="R257" s="241">
        <v>666</v>
      </c>
      <c r="S257" s="242">
        <v>589</v>
      </c>
      <c r="T257" s="241">
        <v>1946</v>
      </c>
      <c r="U257" s="242">
        <v>1726</v>
      </c>
      <c r="V257" s="241">
        <v>2612</v>
      </c>
      <c r="W257" s="242">
        <v>2315</v>
      </c>
      <c r="X257" s="241">
        <v>4927</v>
      </c>
      <c r="Y257" s="241">
        <v>1255</v>
      </c>
      <c r="Z257" s="242">
        <v>3672</v>
      </c>
    </row>
    <row r="258" spans="1:26">
      <c r="A258" s="64">
        <v>4</v>
      </c>
      <c r="B258" s="27">
        <v>2</v>
      </c>
      <c r="C258" s="27">
        <v>3</v>
      </c>
      <c r="D258" s="63">
        <v>370020</v>
      </c>
      <c r="E258" s="27" t="s">
        <v>74</v>
      </c>
      <c r="F258" s="240">
        <v>8656</v>
      </c>
      <c r="G258" s="241">
        <v>1160</v>
      </c>
      <c r="H258" s="241">
        <v>1210</v>
      </c>
      <c r="I258" s="241">
        <v>1578</v>
      </c>
      <c r="J258" s="241">
        <v>1623</v>
      </c>
      <c r="K258" s="241">
        <v>1737</v>
      </c>
      <c r="L258" s="242">
        <v>1348</v>
      </c>
      <c r="M258" s="241">
        <v>2370</v>
      </c>
      <c r="N258" s="241">
        <v>3948</v>
      </c>
      <c r="O258" s="242">
        <v>4708</v>
      </c>
      <c r="P258" s="241">
        <v>4496</v>
      </c>
      <c r="Q258" s="242">
        <v>4160</v>
      </c>
      <c r="R258" s="241">
        <v>817</v>
      </c>
      <c r="S258" s="242">
        <v>761</v>
      </c>
      <c r="T258" s="241">
        <v>2473</v>
      </c>
      <c r="U258" s="242">
        <v>2235</v>
      </c>
      <c r="V258" s="241">
        <v>3290</v>
      </c>
      <c r="W258" s="242">
        <v>2996</v>
      </c>
      <c r="X258" s="241">
        <v>6286</v>
      </c>
      <c r="Y258" s="241">
        <v>1578</v>
      </c>
      <c r="Z258" s="242">
        <v>4708</v>
      </c>
    </row>
    <row r="259" spans="1:26">
      <c r="A259" s="64">
        <v>4</v>
      </c>
      <c r="B259" s="27">
        <v>2</v>
      </c>
      <c r="C259" s="27">
        <v>3</v>
      </c>
      <c r="D259" s="63">
        <v>978020</v>
      </c>
      <c r="E259" s="27" t="s">
        <v>161</v>
      </c>
      <c r="F259" s="240">
        <v>7908</v>
      </c>
      <c r="G259" s="241">
        <v>1146</v>
      </c>
      <c r="H259" s="241">
        <v>1137</v>
      </c>
      <c r="I259" s="241">
        <v>1418</v>
      </c>
      <c r="J259" s="241">
        <v>1473</v>
      </c>
      <c r="K259" s="241">
        <v>1517</v>
      </c>
      <c r="L259" s="242">
        <v>1217</v>
      </c>
      <c r="M259" s="241">
        <v>2283</v>
      </c>
      <c r="N259" s="241">
        <v>3701</v>
      </c>
      <c r="O259" s="242">
        <v>4207</v>
      </c>
      <c r="P259" s="241">
        <v>4159</v>
      </c>
      <c r="Q259" s="242">
        <v>3749</v>
      </c>
      <c r="R259" s="241">
        <v>717</v>
      </c>
      <c r="S259" s="242">
        <v>701</v>
      </c>
      <c r="T259" s="241">
        <v>2265</v>
      </c>
      <c r="U259" s="242">
        <v>1942</v>
      </c>
      <c r="V259" s="241">
        <v>2982</v>
      </c>
      <c r="W259" s="242">
        <v>2643</v>
      </c>
      <c r="X259" s="241">
        <v>5625</v>
      </c>
      <c r="Y259" s="241">
        <v>1418</v>
      </c>
      <c r="Z259" s="242">
        <v>4207</v>
      </c>
    </row>
    <row r="260" spans="1:26">
      <c r="A260" s="64">
        <v>4</v>
      </c>
      <c r="B260" s="27">
        <v>2</v>
      </c>
      <c r="C260" s="27">
        <v>3</v>
      </c>
      <c r="D260" s="63">
        <v>170020</v>
      </c>
      <c r="E260" s="27" t="s">
        <v>49</v>
      </c>
      <c r="F260" s="240">
        <v>7533</v>
      </c>
      <c r="G260" s="241">
        <v>1071</v>
      </c>
      <c r="H260" s="241">
        <v>1161</v>
      </c>
      <c r="I260" s="241">
        <v>1383</v>
      </c>
      <c r="J260" s="241">
        <v>1374</v>
      </c>
      <c r="K260" s="241">
        <v>1371</v>
      </c>
      <c r="L260" s="242">
        <v>1173</v>
      </c>
      <c r="M260" s="241">
        <v>2232</v>
      </c>
      <c r="N260" s="241">
        <v>3615</v>
      </c>
      <c r="O260" s="242">
        <v>3918</v>
      </c>
      <c r="P260" s="241">
        <v>3842</v>
      </c>
      <c r="Q260" s="242">
        <v>3691</v>
      </c>
      <c r="R260" s="241">
        <v>714</v>
      </c>
      <c r="S260" s="242">
        <v>669</v>
      </c>
      <c r="T260" s="241">
        <v>2022</v>
      </c>
      <c r="U260" s="242">
        <v>1896</v>
      </c>
      <c r="V260" s="241">
        <v>2736</v>
      </c>
      <c r="W260" s="242">
        <v>2565</v>
      </c>
      <c r="X260" s="241">
        <v>5301</v>
      </c>
      <c r="Y260" s="241">
        <v>1383</v>
      </c>
      <c r="Z260" s="242">
        <v>3918</v>
      </c>
    </row>
    <row r="261" spans="1:26">
      <c r="A261" s="64">
        <v>4</v>
      </c>
      <c r="B261" s="27">
        <v>2</v>
      </c>
      <c r="C261" s="27">
        <v>3</v>
      </c>
      <c r="D261" s="63">
        <v>154036</v>
      </c>
      <c r="E261" s="27" t="s">
        <v>29</v>
      </c>
      <c r="F261" s="240">
        <v>10135</v>
      </c>
      <c r="G261" s="241">
        <v>1374</v>
      </c>
      <c r="H261" s="241">
        <v>1437</v>
      </c>
      <c r="I261" s="241">
        <v>1814</v>
      </c>
      <c r="J261" s="241">
        <v>1839</v>
      </c>
      <c r="K261" s="241">
        <v>1877</v>
      </c>
      <c r="L261" s="242">
        <v>1794</v>
      </c>
      <c r="M261" s="241">
        <v>2811</v>
      </c>
      <c r="N261" s="241">
        <v>4625</v>
      </c>
      <c r="O261" s="242">
        <v>5510</v>
      </c>
      <c r="P261" s="241">
        <v>5190</v>
      </c>
      <c r="Q261" s="242">
        <v>4945</v>
      </c>
      <c r="R261" s="241">
        <v>904</v>
      </c>
      <c r="S261" s="242">
        <v>910</v>
      </c>
      <c r="T261" s="241">
        <v>2833</v>
      </c>
      <c r="U261" s="242">
        <v>2677</v>
      </c>
      <c r="V261" s="241">
        <v>3737</v>
      </c>
      <c r="W261" s="242">
        <v>3587</v>
      </c>
      <c r="X261" s="241">
        <v>7324</v>
      </c>
      <c r="Y261" s="241">
        <v>1814</v>
      </c>
      <c r="Z261" s="242">
        <v>5510</v>
      </c>
    </row>
    <row r="262" spans="1:26">
      <c r="A262" s="64">
        <v>4</v>
      </c>
      <c r="B262" s="27">
        <v>1</v>
      </c>
      <c r="C262" s="27">
        <v>3</v>
      </c>
      <c r="D262" s="63">
        <v>158026</v>
      </c>
      <c r="E262" s="27" t="s">
        <v>36</v>
      </c>
      <c r="F262" s="240">
        <v>9056</v>
      </c>
      <c r="G262" s="241">
        <v>1423</v>
      </c>
      <c r="H262" s="241">
        <v>1431</v>
      </c>
      <c r="I262" s="241">
        <v>1718</v>
      </c>
      <c r="J262" s="241">
        <v>1628</v>
      </c>
      <c r="K262" s="241">
        <v>1669</v>
      </c>
      <c r="L262" s="242">
        <v>1187</v>
      </c>
      <c r="M262" s="241">
        <v>2854</v>
      </c>
      <c r="N262" s="241">
        <v>4572</v>
      </c>
      <c r="O262" s="242">
        <v>4484</v>
      </c>
      <c r="P262" s="241">
        <v>4634</v>
      </c>
      <c r="Q262" s="242">
        <v>4422</v>
      </c>
      <c r="R262" s="241">
        <v>888</v>
      </c>
      <c r="S262" s="242">
        <v>830</v>
      </c>
      <c r="T262" s="241">
        <v>2259</v>
      </c>
      <c r="U262" s="242">
        <v>2225</v>
      </c>
      <c r="V262" s="241">
        <v>3147</v>
      </c>
      <c r="W262" s="242">
        <v>3055</v>
      </c>
      <c r="X262" s="241">
        <v>6202</v>
      </c>
      <c r="Y262" s="241">
        <v>1718</v>
      </c>
      <c r="Z262" s="242">
        <v>4484</v>
      </c>
    </row>
    <row r="263" spans="1:26">
      <c r="A263" s="64">
        <v>4</v>
      </c>
      <c r="B263" s="27">
        <v>1</v>
      </c>
      <c r="C263" s="27">
        <v>3</v>
      </c>
      <c r="D263" s="63">
        <v>562028</v>
      </c>
      <c r="E263" s="27" t="s">
        <v>111</v>
      </c>
      <c r="F263" s="240">
        <v>6006</v>
      </c>
      <c r="G263" s="241">
        <v>842</v>
      </c>
      <c r="H263" s="241">
        <v>849</v>
      </c>
      <c r="I263" s="241">
        <v>1001</v>
      </c>
      <c r="J263" s="241">
        <v>1113</v>
      </c>
      <c r="K263" s="241">
        <v>1151</v>
      </c>
      <c r="L263" s="242">
        <v>1050</v>
      </c>
      <c r="M263" s="241">
        <v>1691</v>
      </c>
      <c r="N263" s="241">
        <v>2692</v>
      </c>
      <c r="O263" s="242">
        <v>3314</v>
      </c>
      <c r="P263" s="241">
        <v>3037</v>
      </c>
      <c r="Q263" s="242">
        <v>2969</v>
      </c>
      <c r="R263" s="241">
        <v>486</v>
      </c>
      <c r="S263" s="242">
        <v>515</v>
      </c>
      <c r="T263" s="241">
        <v>1711</v>
      </c>
      <c r="U263" s="242">
        <v>1603</v>
      </c>
      <c r="V263" s="241">
        <v>2197</v>
      </c>
      <c r="W263" s="242">
        <v>2118</v>
      </c>
      <c r="X263" s="241">
        <v>4315</v>
      </c>
      <c r="Y263" s="241">
        <v>1001</v>
      </c>
      <c r="Z263" s="242">
        <v>3314</v>
      </c>
    </row>
    <row r="264" spans="1:26">
      <c r="A264" s="64">
        <v>4</v>
      </c>
      <c r="B264" s="27">
        <v>2</v>
      </c>
      <c r="C264" s="27">
        <v>3</v>
      </c>
      <c r="D264" s="63">
        <v>954024</v>
      </c>
      <c r="E264" s="27" t="s">
        <v>142</v>
      </c>
      <c r="F264" s="240">
        <v>5589</v>
      </c>
      <c r="G264" s="241">
        <v>805</v>
      </c>
      <c r="H264" s="241">
        <v>886</v>
      </c>
      <c r="I264" s="241">
        <v>1059</v>
      </c>
      <c r="J264" s="241">
        <v>1020</v>
      </c>
      <c r="K264" s="241">
        <v>1044</v>
      </c>
      <c r="L264" s="242">
        <v>775</v>
      </c>
      <c r="M264" s="241">
        <v>1691</v>
      </c>
      <c r="N264" s="241">
        <v>2750</v>
      </c>
      <c r="O264" s="242">
        <v>2839</v>
      </c>
      <c r="P264" s="241">
        <v>2874</v>
      </c>
      <c r="Q264" s="242">
        <v>2715</v>
      </c>
      <c r="R264" s="241">
        <v>554</v>
      </c>
      <c r="S264" s="242">
        <v>505</v>
      </c>
      <c r="T264" s="241">
        <v>1487</v>
      </c>
      <c r="U264" s="242">
        <v>1352</v>
      </c>
      <c r="V264" s="241">
        <v>2041</v>
      </c>
      <c r="W264" s="242">
        <v>1857</v>
      </c>
      <c r="X264" s="241">
        <v>3898</v>
      </c>
      <c r="Y264" s="241">
        <v>1059</v>
      </c>
      <c r="Z264" s="242">
        <v>2839</v>
      </c>
    </row>
    <row r="265" spans="1:26">
      <c r="A265" s="64">
        <v>4</v>
      </c>
      <c r="B265" s="27">
        <v>2</v>
      </c>
      <c r="C265" s="27">
        <v>3</v>
      </c>
      <c r="D265" s="63">
        <v>978032</v>
      </c>
      <c r="E265" s="27" t="s">
        <v>164</v>
      </c>
      <c r="F265" s="240">
        <v>5152</v>
      </c>
      <c r="G265" s="241">
        <v>731</v>
      </c>
      <c r="H265" s="241">
        <v>722</v>
      </c>
      <c r="I265" s="241">
        <v>909</v>
      </c>
      <c r="J265" s="241">
        <v>982</v>
      </c>
      <c r="K265" s="241">
        <v>1025</v>
      </c>
      <c r="L265" s="242">
        <v>783</v>
      </c>
      <c r="M265" s="241">
        <v>1453</v>
      </c>
      <c r="N265" s="241">
        <v>2362</v>
      </c>
      <c r="O265" s="242">
        <v>2790</v>
      </c>
      <c r="P265" s="241">
        <v>2588</v>
      </c>
      <c r="Q265" s="242">
        <v>2564</v>
      </c>
      <c r="R265" s="241">
        <v>437</v>
      </c>
      <c r="S265" s="242">
        <v>472</v>
      </c>
      <c r="T265" s="241">
        <v>1420</v>
      </c>
      <c r="U265" s="242">
        <v>1370</v>
      </c>
      <c r="V265" s="241">
        <v>1857</v>
      </c>
      <c r="W265" s="242">
        <v>1842</v>
      </c>
      <c r="X265" s="241">
        <v>3699</v>
      </c>
      <c r="Y265" s="241">
        <v>909</v>
      </c>
      <c r="Z265" s="242">
        <v>2790</v>
      </c>
    </row>
    <row r="266" spans="1:26">
      <c r="A266" s="64">
        <v>4</v>
      </c>
      <c r="B266" s="27">
        <v>2</v>
      </c>
      <c r="C266" s="27">
        <v>3</v>
      </c>
      <c r="D266" s="63">
        <v>382060</v>
      </c>
      <c r="E266" s="27" t="s">
        <v>93</v>
      </c>
      <c r="F266" s="240">
        <v>8551</v>
      </c>
      <c r="G266" s="241">
        <v>1251</v>
      </c>
      <c r="H266" s="241">
        <v>1257</v>
      </c>
      <c r="I266" s="241">
        <v>1603</v>
      </c>
      <c r="J266" s="241">
        <v>1530</v>
      </c>
      <c r="K266" s="241">
        <v>1598</v>
      </c>
      <c r="L266" s="242">
        <v>1312</v>
      </c>
      <c r="M266" s="241">
        <v>2508</v>
      </c>
      <c r="N266" s="241">
        <v>4111</v>
      </c>
      <c r="O266" s="242">
        <v>4440</v>
      </c>
      <c r="P266" s="241">
        <v>4531</v>
      </c>
      <c r="Q266" s="242">
        <v>4020</v>
      </c>
      <c r="R266" s="241">
        <v>845</v>
      </c>
      <c r="S266" s="242">
        <v>758</v>
      </c>
      <c r="T266" s="241">
        <v>2400</v>
      </c>
      <c r="U266" s="242">
        <v>2040</v>
      </c>
      <c r="V266" s="241">
        <v>3245</v>
      </c>
      <c r="W266" s="242">
        <v>2798</v>
      </c>
      <c r="X266" s="241">
        <v>6043</v>
      </c>
      <c r="Y266" s="241">
        <v>1603</v>
      </c>
      <c r="Z266" s="242">
        <v>4440</v>
      </c>
    </row>
    <row r="267" spans="1:26">
      <c r="A267" s="64">
        <v>4</v>
      </c>
      <c r="B267" s="27">
        <v>2</v>
      </c>
      <c r="C267" s="27">
        <v>3</v>
      </c>
      <c r="D267" s="63">
        <v>962060</v>
      </c>
      <c r="E267" s="27" t="s">
        <v>155</v>
      </c>
      <c r="F267" s="240">
        <v>3851</v>
      </c>
      <c r="G267" s="241">
        <v>550</v>
      </c>
      <c r="H267" s="241">
        <v>583</v>
      </c>
      <c r="I267" s="241">
        <v>689</v>
      </c>
      <c r="J267" s="241">
        <v>727</v>
      </c>
      <c r="K267" s="241">
        <v>717</v>
      </c>
      <c r="L267" s="242">
        <v>585</v>
      </c>
      <c r="M267" s="241">
        <v>1133</v>
      </c>
      <c r="N267" s="241">
        <v>1822</v>
      </c>
      <c r="O267" s="242">
        <v>2029</v>
      </c>
      <c r="P267" s="241">
        <v>2007</v>
      </c>
      <c r="Q267" s="242">
        <v>1844</v>
      </c>
      <c r="R267" s="241">
        <v>345</v>
      </c>
      <c r="S267" s="242">
        <v>344</v>
      </c>
      <c r="T267" s="241">
        <v>1048</v>
      </c>
      <c r="U267" s="242">
        <v>981</v>
      </c>
      <c r="V267" s="241">
        <v>1393</v>
      </c>
      <c r="W267" s="242">
        <v>1325</v>
      </c>
      <c r="X267" s="241">
        <v>2718</v>
      </c>
      <c r="Y267" s="241">
        <v>689</v>
      </c>
      <c r="Z267" s="242">
        <v>2029</v>
      </c>
    </row>
    <row r="268" spans="1:26">
      <c r="A268" s="64">
        <v>4</v>
      </c>
      <c r="B268" s="27">
        <v>2</v>
      </c>
      <c r="C268" s="27">
        <v>3</v>
      </c>
      <c r="D268" s="63">
        <v>362040</v>
      </c>
      <c r="E268" s="27" t="s">
        <v>70</v>
      </c>
      <c r="F268" s="240">
        <v>7750</v>
      </c>
      <c r="G268" s="241">
        <v>1181</v>
      </c>
      <c r="H268" s="241">
        <v>1192</v>
      </c>
      <c r="I268" s="241">
        <v>1437</v>
      </c>
      <c r="J268" s="241">
        <v>1345</v>
      </c>
      <c r="K268" s="241">
        <v>1356</v>
      </c>
      <c r="L268" s="242">
        <v>1239</v>
      </c>
      <c r="M268" s="241">
        <v>2373</v>
      </c>
      <c r="N268" s="241">
        <v>3810</v>
      </c>
      <c r="O268" s="242">
        <v>3940</v>
      </c>
      <c r="P268" s="241">
        <v>3968</v>
      </c>
      <c r="Q268" s="242">
        <v>3782</v>
      </c>
      <c r="R268" s="241">
        <v>732</v>
      </c>
      <c r="S268" s="242">
        <v>705</v>
      </c>
      <c r="T268" s="241">
        <v>2008</v>
      </c>
      <c r="U268" s="242">
        <v>1932</v>
      </c>
      <c r="V268" s="241">
        <v>2740</v>
      </c>
      <c r="W268" s="242">
        <v>2637</v>
      </c>
      <c r="X268" s="241">
        <v>5377</v>
      </c>
      <c r="Y268" s="241">
        <v>1437</v>
      </c>
      <c r="Z268" s="242">
        <v>3940</v>
      </c>
    </row>
    <row r="269" spans="1:26">
      <c r="A269" s="64"/>
      <c r="B269" s="27"/>
      <c r="C269" s="27"/>
      <c r="D269" s="27"/>
      <c r="E269" s="234" t="s">
        <v>211</v>
      </c>
      <c r="F269" s="235">
        <v>138870</v>
      </c>
      <c r="G269" s="239">
        <v>19791</v>
      </c>
      <c r="H269" s="238">
        <v>20568</v>
      </c>
      <c r="I269" s="238">
        <v>25275</v>
      </c>
      <c r="J269" s="238">
        <v>25462</v>
      </c>
      <c r="K269" s="238">
        <v>26249</v>
      </c>
      <c r="L269" s="235">
        <v>21525</v>
      </c>
      <c r="M269" s="239">
        <v>40359</v>
      </c>
      <c r="N269" s="238">
        <v>65634</v>
      </c>
      <c r="O269" s="235">
        <v>73236</v>
      </c>
      <c r="P269" s="239">
        <v>71762</v>
      </c>
      <c r="Q269" s="235">
        <v>67108</v>
      </c>
      <c r="R269" s="239">
        <v>12930</v>
      </c>
      <c r="S269" s="235">
        <v>12345</v>
      </c>
      <c r="T269" s="239">
        <v>38129</v>
      </c>
      <c r="U269" s="235">
        <v>35107</v>
      </c>
      <c r="V269" s="239">
        <v>51059</v>
      </c>
      <c r="W269" s="235">
        <v>47452</v>
      </c>
      <c r="X269" s="239">
        <v>98511</v>
      </c>
      <c r="Y269" s="237">
        <v>25275</v>
      </c>
      <c r="Z269" s="238">
        <v>73236</v>
      </c>
    </row>
    <row r="270" spans="1:26">
      <c r="A270" s="64">
        <v>5</v>
      </c>
      <c r="B270" s="27">
        <v>3</v>
      </c>
      <c r="C270" s="27">
        <v>3</v>
      </c>
      <c r="D270" s="63">
        <v>770004</v>
      </c>
      <c r="E270" s="27" t="s">
        <v>129</v>
      </c>
      <c r="F270" s="240">
        <v>9586</v>
      </c>
      <c r="G270" s="241">
        <v>1339</v>
      </c>
      <c r="H270" s="241">
        <v>1405</v>
      </c>
      <c r="I270" s="241">
        <v>1701</v>
      </c>
      <c r="J270" s="241">
        <v>1807</v>
      </c>
      <c r="K270" s="241">
        <v>1885</v>
      </c>
      <c r="L270" s="242">
        <v>1449</v>
      </c>
      <c r="M270" s="241">
        <v>2744</v>
      </c>
      <c r="N270" s="241">
        <v>4445</v>
      </c>
      <c r="O270" s="242">
        <v>5141</v>
      </c>
      <c r="P270" s="241">
        <v>5028</v>
      </c>
      <c r="Q270" s="242">
        <v>4558</v>
      </c>
      <c r="R270" s="241">
        <v>834</v>
      </c>
      <c r="S270" s="242">
        <v>867</v>
      </c>
      <c r="T270" s="241">
        <v>2748</v>
      </c>
      <c r="U270" s="242">
        <v>2393</v>
      </c>
      <c r="V270" s="241">
        <v>3582</v>
      </c>
      <c r="W270" s="242">
        <v>3260</v>
      </c>
      <c r="X270" s="241">
        <v>6842</v>
      </c>
      <c r="Y270" s="241">
        <v>1701</v>
      </c>
      <c r="Z270" s="242">
        <v>5141</v>
      </c>
    </row>
    <row r="271" spans="1:26">
      <c r="A271" s="64">
        <v>5</v>
      </c>
      <c r="B271" s="27">
        <v>3</v>
      </c>
      <c r="C271" s="27">
        <v>3</v>
      </c>
      <c r="D271" s="63">
        <v>570008</v>
      </c>
      <c r="E271" s="27" t="s">
        <v>119</v>
      </c>
      <c r="F271" s="240">
        <v>7379</v>
      </c>
      <c r="G271" s="241">
        <v>1013</v>
      </c>
      <c r="H271" s="241">
        <v>1011</v>
      </c>
      <c r="I271" s="241">
        <v>1306</v>
      </c>
      <c r="J271" s="241">
        <v>1369</v>
      </c>
      <c r="K271" s="241">
        <v>1496</v>
      </c>
      <c r="L271" s="242">
        <v>1184</v>
      </c>
      <c r="M271" s="241">
        <v>2024</v>
      </c>
      <c r="N271" s="241">
        <v>3330</v>
      </c>
      <c r="O271" s="242">
        <v>4049</v>
      </c>
      <c r="P271" s="241">
        <v>3767</v>
      </c>
      <c r="Q271" s="242">
        <v>3612</v>
      </c>
      <c r="R271" s="241">
        <v>663</v>
      </c>
      <c r="S271" s="242">
        <v>643</v>
      </c>
      <c r="T271" s="241">
        <v>2099</v>
      </c>
      <c r="U271" s="242">
        <v>1950</v>
      </c>
      <c r="V271" s="241">
        <v>2762</v>
      </c>
      <c r="W271" s="242">
        <v>2593</v>
      </c>
      <c r="X271" s="241">
        <v>5355</v>
      </c>
      <c r="Y271" s="241">
        <v>1306</v>
      </c>
      <c r="Z271" s="242">
        <v>4049</v>
      </c>
    </row>
    <row r="272" spans="1:26">
      <c r="A272" s="64">
        <v>5</v>
      </c>
      <c r="B272" s="27">
        <v>3</v>
      </c>
      <c r="C272" s="27">
        <v>3</v>
      </c>
      <c r="D272" s="63">
        <v>362004</v>
      </c>
      <c r="E272" s="27" t="s">
        <v>238</v>
      </c>
      <c r="F272" s="240">
        <v>4609</v>
      </c>
      <c r="G272" s="241">
        <v>693</v>
      </c>
      <c r="H272" s="241">
        <v>705</v>
      </c>
      <c r="I272" s="241">
        <v>868</v>
      </c>
      <c r="J272" s="241">
        <v>827</v>
      </c>
      <c r="K272" s="241">
        <v>838</v>
      </c>
      <c r="L272" s="242">
        <v>678</v>
      </c>
      <c r="M272" s="241">
        <v>1398</v>
      </c>
      <c r="N272" s="241">
        <v>2266</v>
      </c>
      <c r="O272" s="242">
        <v>2343</v>
      </c>
      <c r="P272" s="241">
        <v>2396</v>
      </c>
      <c r="Q272" s="242">
        <v>2213</v>
      </c>
      <c r="R272" s="241">
        <v>467</v>
      </c>
      <c r="S272" s="242">
        <v>401</v>
      </c>
      <c r="T272" s="241">
        <v>1212</v>
      </c>
      <c r="U272" s="242">
        <v>1131</v>
      </c>
      <c r="V272" s="241">
        <v>1679</v>
      </c>
      <c r="W272" s="242">
        <v>1532</v>
      </c>
      <c r="X272" s="241">
        <v>3211</v>
      </c>
      <c r="Y272" s="241">
        <v>868</v>
      </c>
      <c r="Z272" s="242">
        <v>2343</v>
      </c>
    </row>
    <row r="273" spans="1:26">
      <c r="A273" s="64">
        <v>5</v>
      </c>
      <c r="B273" s="27">
        <v>3</v>
      </c>
      <c r="C273" s="27">
        <v>3</v>
      </c>
      <c r="D273" s="63">
        <v>362012</v>
      </c>
      <c r="E273" s="27" t="s">
        <v>64</v>
      </c>
      <c r="F273" s="240">
        <v>8642</v>
      </c>
      <c r="G273" s="241">
        <v>1194</v>
      </c>
      <c r="H273" s="241">
        <v>1272</v>
      </c>
      <c r="I273" s="241">
        <v>1672</v>
      </c>
      <c r="J273" s="241">
        <v>1627</v>
      </c>
      <c r="K273" s="241">
        <v>1582</v>
      </c>
      <c r="L273" s="242">
        <v>1295</v>
      </c>
      <c r="M273" s="241">
        <v>2466</v>
      </c>
      <c r="N273" s="241">
        <v>4138</v>
      </c>
      <c r="O273" s="242">
        <v>4504</v>
      </c>
      <c r="P273" s="241">
        <v>4453</v>
      </c>
      <c r="Q273" s="242">
        <v>4189</v>
      </c>
      <c r="R273" s="241">
        <v>881</v>
      </c>
      <c r="S273" s="242">
        <v>791</v>
      </c>
      <c r="T273" s="241">
        <v>2286</v>
      </c>
      <c r="U273" s="242">
        <v>2218</v>
      </c>
      <c r="V273" s="241">
        <v>3167</v>
      </c>
      <c r="W273" s="242">
        <v>3009</v>
      </c>
      <c r="X273" s="241">
        <v>6176</v>
      </c>
      <c r="Y273" s="241">
        <v>1672</v>
      </c>
      <c r="Z273" s="242">
        <v>4504</v>
      </c>
    </row>
    <row r="274" spans="1:26">
      <c r="A274" s="64">
        <v>5</v>
      </c>
      <c r="B274" s="27">
        <v>3</v>
      </c>
      <c r="C274" s="27">
        <v>3</v>
      </c>
      <c r="D274" s="63">
        <v>362016</v>
      </c>
      <c r="E274" s="46" t="s">
        <v>239</v>
      </c>
      <c r="F274" s="240">
        <v>4438</v>
      </c>
      <c r="G274" s="241">
        <v>676</v>
      </c>
      <c r="H274" s="241">
        <v>658</v>
      </c>
      <c r="I274" s="241">
        <v>808</v>
      </c>
      <c r="J274" s="241">
        <v>785</v>
      </c>
      <c r="K274" s="241">
        <v>836</v>
      </c>
      <c r="L274" s="242">
        <v>675</v>
      </c>
      <c r="M274" s="241">
        <v>1334</v>
      </c>
      <c r="N274" s="241">
        <v>2142</v>
      </c>
      <c r="O274" s="242">
        <v>2296</v>
      </c>
      <c r="P274" s="241">
        <v>2253</v>
      </c>
      <c r="Q274" s="242">
        <v>2185</v>
      </c>
      <c r="R274" s="241">
        <v>420</v>
      </c>
      <c r="S274" s="242">
        <v>388</v>
      </c>
      <c r="T274" s="241">
        <v>1149</v>
      </c>
      <c r="U274" s="242">
        <v>1147</v>
      </c>
      <c r="V274" s="241">
        <v>1569</v>
      </c>
      <c r="W274" s="242">
        <v>1535</v>
      </c>
      <c r="X274" s="241">
        <v>3104</v>
      </c>
      <c r="Y274" s="241">
        <v>808</v>
      </c>
      <c r="Z274" s="242">
        <v>2296</v>
      </c>
    </row>
    <row r="275" spans="1:26">
      <c r="A275" s="64">
        <v>5</v>
      </c>
      <c r="B275" s="27">
        <v>3</v>
      </c>
      <c r="C275" s="27">
        <v>3</v>
      </c>
      <c r="D275" s="63">
        <v>154008</v>
      </c>
      <c r="E275" s="27" t="s">
        <v>25</v>
      </c>
      <c r="F275" s="240">
        <v>6097</v>
      </c>
      <c r="G275" s="241">
        <v>928</v>
      </c>
      <c r="H275" s="241">
        <v>844</v>
      </c>
      <c r="I275" s="241">
        <v>1091</v>
      </c>
      <c r="J275" s="241">
        <v>1124</v>
      </c>
      <c r="K275" s="241">
        <v>1169</v>
      </c>
      <c r="L275" s="242">
        <v>941</v>
      </c>
      <c r="M275" s="241">
        <v>1772</v>
      </c>
      <c r="N275" s="241">
        <v>2863</v>
      </c>
      <c r="O275" s="242">
        <v>3234</v>
      </c>
      <c r="P275" s="241">
        <v>3186</v>
      </c>
      <c r="Q275" s="242">
        <v>2911</v>
      </c>
      <c r="R275" s="241">
        <v>586</v>
      </c>
      <c r="S275" s="242">
        <v>505</v>
      </c>
      <c r="T275" s="241">
        <v>1703</v>
      </c>
      <c r="U275" s="242">
        <v>1531</v>
      </c>
      <c r="V275" s="241">
        <v>2289</v>
      </c>
      <c r="W275" s="242">
        <v>2036</v>
      </c>
      <c r="X275" s="241">
        <v>4325</v>
      </c>
      <c r="Y275" s="241">
        <v>1091</v>
      </c>
      <c r="Z275" s="242">
        <v>3234</v>
      </c>
    </row>
    <row r="276" spans="1:26">
      <c r="A276" s="64">
        <v>5</v>
      </c>
      <c r="B276" s="27">
        <v>3</v>
      </c>
      <c r="C276" s="27">
        <v>3</v>
      </c>
      <c r="D276" s="63">
        <v>954008</v>
      </c>
      <c r="E276" s="27" t="s">
        <v>138</v>
      </c>
      <c r="F276" s="240">
        <v>7640</v>
      </c>
      <c r="G276" s="241">
        <v>1201</v>
      </c>
      <c r="H276" s="241">
        <v>1128</v>
      </c>
      <c r="I276" s="241">
        <v>1407</v>
      </c>
      <c r="J276" s="241">
        <v>1351</v>
      </c>
      <c r="K276" s="241">
        <v>1445</v>
      </c>
      <c r="L276" s="242">
        <v>1108</v>
      </c>
      <c r="M276" s="241">
        <v>2329</v>
      </c>
      <c r="N276" s="241">
        <v>3736</v>
      </c>
      <c r="O276" s="242">
        <v>3904</v>
      </c>
      <c r="P276" s="241">
        <v>3953</v>
      </c>
      <c r="Q276" s="242">
        <v>3687</v>
      </c>
      <c r="R276" s="241">
        <v>735</v>
      </c>
      <c r="S276" s="242">
        <v>672</v>
      </c>
      <c r="T276" s="241">
        <v>2007</v>
      </c>
      <c r="U276" s="242">
        <v>1897</v>
      </c>
      <c r="V276" s="241">
        <v>2742</v>
      </c>
      <c r="W276" s="242">
        <v>2569</v>
      </c>
      <c r="X276" s="241">
        <v>5311</v>
      </c>
      <c r="Y276" s="241">
        <v>1407</v>
      </c>
      <c r="Z276" s="242">
        <v>3904</v>
      </c>
    </row>
    <row r="277" spans="1:26">
      <c r="A277" s="64">
        <v>5</v>
      </c>
      <c r="B277" s="27">
        <v>3</v>
      </c>
      <c r="C277" s="27">
        <v>3</v>
      </c>
      <c r="D277" s="63">
        <v>362020</v>
      </c>
      <c r="E277" s="27" t="s">
        <v>65</v>
      </c>
      <c r="F277" s="240">
        <v>9539</v>
      </c>
      <c r="G277" s="241">
        <v>1277</v>
      </c>
      <c r="H277" s="241">
        <v>1412</v>
      </c>
      <c r="I277" s="241">
        <v>1760</v>
      </c>
      <c r="J277" s="241">
        <v>1784</v>
      </c>
      <c r="K277" s="241">
        <v>1871</v>
      </c>
      <c r="L277" s="242">
        <v>1435</v>
      </c>
      <c r="M277" s="241">
        <v>2689</v>
      </c>
      <c r="N277" s="241">
        <v>4449</v>
      </c>
      <c r="O277" s="242">
        <v>5090</v>
      </c>
      <c r="P277" s="241">
        <v>4967</v>
      </c>
      <c r="Q277" s="242">
        <v>4572</v>
      </c>
      <c r="R277" s="241">
        <v>903</v>
      </c>
      <c r="S277" s="242">
        <v>857</v>
      </c>
      <c r="T277" s="241">
        <v>2659</v>
      </c>
      <c r="U277" s="242">
        <v>2431</v>
      </c>
      <c r="V277" s="241">
        <v>3562</v>
      </c>
      <c r="W277" s="242">
        <v>3288</v>
      </c>
      <c r="X277" s="241">
        <v>6850</v>
      </c>
      <c r="Y277" s="241">
        <v>1760</v>
      </c>
      <c r="Z277" s="242">
        <v>5090</v>
      </c>
    </row>
    <row r="278" spans="1:26">
      <c r="A278" s="64">
        <v>5</v>
      </c>
      <c r="B278" s="27">
        <v>3</v>
      </c>
      <c r="C278" s="27">
        <v>3</v>
      </c>
      <c r="D278" s="63">
        <v>370012</v>
      </c>
      <c r="E278" s="27" t="s">
        <v>369</v>
      </c>
      <c r="F278" s="240">
        <v>5732</v>
      </c>
      <c r="G278" s="241">
        <v>791</v>
      </c>
      <c r="H278" s="241">
        <v>807</v>
      </c>
      <c r="I278" s="241">
        <v>1030</v>
      </c>
      <c r="J278" s="241">
        <v>1008</v>
      </c>
      <c r="K278" s="241">
        <v>1098</v>
      </c>
      <c r="L278" s="242">
        <v>998</v>
      </c>
      <c r="M278" s="241">
        <v>1598</v>
      </c>
      <c r="N278" s="241">
        <v>2628</v>
      </c>
      <c r="O278" s="242">
        <v>3104</v>
      </c>
      <c r="P278" s="241">
        <v>3052</v>
      </c>
      <c r="Q278" s="242">
        <v>2680</v>
      </c>
      <c r="R278" s="241">
        <v>540</v>
      </c>
      <c r="S278" s="242">
        <v>490</v>
      </c>
      <c r="T278" s="241">
        <v>1700</v>
      </c>
      <c r="U278" s="242">
        <v>1404</v>
      </c>
      <c r="V278" s="241">
        <v>2240</v>
      </c>
      <c r="W278" s="242">
        <v>1894</v>
      </c>
      <c r="X278" s="241">
        <v>4134</v>
      </c>
      <c r="Y278" s="241">
        <v>1030</v>
      </c>
      <c r="Z278" s="242">
        <v>3104</v>
      </c>
    </row>
    <row r="279" spans="1:26">
      <c r="A279" s="64">
        <v>5</v>
      </c>
      <c r="B279" s="27">
        <v>3</v>
      </c>
      <c r="C279" s="27">
        <v>3</v>
      </c>
      <c r="D279" s="63">
        <v>154012</v>
      </c>
      <c r="E279" s="27" t="s">
        <v>26</v>
      </c>
      <c r="F279" s="240">
        <v>6444</v>
      </c>
      <c r="G279" s="241">
        <v>832</v>
      </c>
      <c r="H279" s="241">
        <v>951</v>
      </c>
      <c r="I279" s="241">
        <v>1185</v>
      </c>
      <c r="J279" s="241">
        <v>1162</v>
      </c>
      <c r="K279" s="241">
        <v>1312</v>
      </c>
      <c r="L279" s="242">
        <v>1002</v>
      </c>
      <c r="M279" s="241">
        <v>1783</v>
      </c>
      <c r="N279" s="241">
        <v>2968</v>
      </c>
      <c r="O279" s="242">
        <v>3476</v>
      </c>
      <c r="P279" s="241">
        <v>3352</v>
      </c>
      <c r="Q279" s="242">
        <v>3092</v>
      </c>
      <c r="R279" s="241">
        <v>629</v>
      </c>
      <c r="S279" s="242">
        <v>556</v>
      </c>
      <c r="T279" s="241">
        <v>1815</v>
      </c>
      <c r="U279" s="242">
        <v>1661</v>
      </c>
      <c r="V279" s="241">
        <v>2444</v>
      </c>
      <c r="W279" s="242">
        <v>2217</v>
      </c>
      <c r="X279" s="241">
        <v>4661</v>
      </c>
      <c r="Y279" s="241">
        <v>1185</v>
      </c>
      <c r="Z279" s="242">
        <v>3476</v>
      </c>
    </row>
    <row r="280" spans="1:26">
      <c r="A280" s="64">
        <v>5</v>
      </c>
      <c r="B280" s="27">
        <v>3</v>
      </c>
      <c r="C280" s="27">
        <v>3</v>
      </c>
      <c r="D280" s="63">
        <v>154016</v>
      </c>
      <c r="E280" s="27" t="s">
        <v>27</v>
      </c>
      <c r="F280" s="240">
        <v>7020</v>
      </c>
      <c r="G280" s="241">
        <v>971</v>
      </c>
      <c r="H280" s="241">
        <v>986</v>
      </c>
      <c r="I280" s="241">
        <v>1302</v>
      </c>
      <c r="J280" s="241">
        <v>1247</v>
      </c>
      <c r="K280" s="241">
        <v>1417</v>
      </c>
      <c r="L280" s="242">
        <v>1097</v>
      </c>
      <c r="M280" s="241">
        <v>1957</v>
      </c>
      <c r="N280" s="241">
        <v>3259</v>
      </c>
      <c r="O280" s="242">
        <v>3761</v>
      </c>
      <c r="P280" s="241">
        <v>3617</v>
      </c>
      <c r="Q280" s="242">
        <v>3403</v>
      </c>
      <c r="R280" s="241">
        <v>655</v>
      </c>
      <c r="S280" s="242">
        <v>647</v>
      </c>
      <c r="T280" s="241">
        <v>1952</v>
      </c>
      <c r="U280" s="242">
        <v>1809</v>
      </c>
      <c r="V280" s="241">
        <v>2607</v>
      </c>
      <c r="W280" s="242">
        <v>2456</v>
      </c>
      <c r="X280" s="241">
        <v>5063</v>
      </c>
      <c r="Y280" s="241">
        <v>1302</v>
      </c>
      <c r="Z280" s="242">
        <v>3761</v>
      </c>
    </row>
    <row r="281" spans="1:26">
      <c r="A281" s="64">
        <v>5</v>
      </c>
      <c r="B281" s="27">
        <v>3</v>
      </c>
      <c r="C281" s="27">
        <v>3</v>
      </c>
      <c r="D281" s="63">
        <v>566012</v>
      </c>
      <c r="E281" s="27" t="s">
        <v>115</v>
      </c>
      <c r="F281" s="240">
        <v>8236</v>
      </c>
      <c r="G281" s="241">
        <v>1226</v>
      </c>
      <c r="H281" s="241">
        <v>1307</v>
      </c>
      <c r="I281" s="241">
        <v>1572</v>
      </c>
      <c r="J281" s="241">
        <v>1471</v>
      </c>
      <c r="K281" s="241">
        <v>1486</v>
      </c>
      <c r="L281" s="242">
        <v>1174</v>
      </c>
      <c r="M281" s="241">
        <v>2533</v>
      </c>
      <c r="N281" s="241">
        <v>4105</v>
      </c>
      <c r="O281" s="242">
        <v>4131</v>
      </c>
      <c r="P281" s="241">
        <v>4221</v>
      </c>
      <c r="Q281" s="242">
        <v>4015</v>
      </c>
      <c r="R281" s="241">
        <v>808</v>
      </c>
      <c r="S281" s="242">
        <v>764</v>
      </c>
      <c r="T281" s="241">
        <v>2101</v>
      </c>
      <c r="U281" s="242">
        <v>2030</v>
      </c>
      <c r="V281" s="241">
        <v>2909</v>
      </c>
      <c r="W281" s="242">
        <v>2794</v>
      </c>
      <c r="X281" s="241">
        <v>5703</v>
      </c>
      <c r="Y281" s="241">
        <v>1572</v>
      </c>
      <c r="Z281" s="242">
        <v>4131</v>
      </c>
    </row>
    <row r="282" spans="1:26">
      <c r="A282" s="64">
        <v>5</v>
      </c>
      <c r="B282" s="27">
        <v>3</v>
      </c>
      <c r="C282" s="27">
        <v>3</v>
      </c>
      <c r="D282" s="63">
        <v>554020</v>
      </c>
      <c r="E282" s="27" t="s">
        <v>101</v>
      </c>
      <c r="F282" s="240">
        <v>11209</v>
      </c>
      <c r="G282" s="241">
        <v>1619</v>
      </c>
      <c r="H282" s="241">
        <v>1649</v>
      </c>
      <c r="I282" s="241">
        <v>2023</v>
      </c>
      <c r="J282" s="241">
        <v>2124</v>
      </c>
      <c r="K282" s="241">
        <v>2122</v>
      </c>
      <c r="L282" s="242">
        <v>1672</v>
      </c>
      <c r="M282" s="241">
        <v>3268</v>
      </c>
      <c r="N282" s="241">
        <v>5291</v>
      </c>
      <c r="O282" s="242">
        <v>5918</v>
      </c>
      <c r="P282" s="241">
        <v>5771</v>
      </c>
      <c r="Q282" s="242">
        <v>5438</v>
      </c>
      <c r="R282" s="241">
        <v>1022</v>
      </c>
      <c r="S282" s="242">
        <v>1001</v>
      </c>
      <c r="T282" s="241">
        <v>3084</v>
      </c>
      <c r="U282" s="242">
        <v>2834</v>
      </c>
      <c r="V282" s="241">
        <v>4106</v>
      </c>
      <c r="W282" s="242">
        <v>3835</v>
      </c>
      <c r="X282" s="241">
        <v>7941</v>
      </c>
      <c r="Y282" s="241">
        <v>2023</v>
      </c>
      <c r="Z282" s="242">
        <v>5918</v>
      </c>
    </row>
    <row r="283" spans="1:26">
      <c r="A283" s="64">
        <v>5</v>
      </c>
      <c r="B283" s="27">
        <v>3</v>
      </c>
      <c r="C283" s="27">
        <v>3</v>
      </c>
      <c r="D283" s="63">
        <v>374012</v>
      </c>
      <c r="E283" s="27" t="s">
        <v>75</v>
      </c>
      <c r="F283" s="240">
        <v>10630</v>
      </c>
      <c r="G283" s="241">
        <v>1619</v>
      </c>
      <c r="H283" s="241">
        <v>1565</v>
      </c>
      <c r="I283" s="241">
        <v>1936</v>
      </c>
      <c r="J283" s="241">
        <v>1895</v>
      </c>
      <c r="K283" s="241">
        <v>1990</v>
      </c>
      <c r="L283" s="242">
        <v>1625</v>
      </c>
      <c r="M283" s="241">
        <v>3184</v>
      </c>
      <c r="N283" s="241">
        <v>5120</v>
      </c>
      <c r="O283" s="242">
        <v>5510</v>
      </c>
      <c r="P283" s="241">
        <v>5393</v>
      </c>
      <c r="Q283" s="242">
        <v>5237</v>
      </c>
      <c r="R283" s="241">
        <v>955</v>
      </c>
      <c r="S283" s="242">
        <v>981</v>
      </c>
      <c r="T283" s="241">
        <v>2835</v>
      </c>
      <c r="U283" s="242">
        <v>2675</v>
      </c>
      <c r="V283" s="241">
        <v>3790</v>
      </c>
      <c r="W283" s="242">
        <v>3656</v>
      </c>
      <c r="X283" s="241">
        <v>7446</v>
      </c>
      <c r="Y283" s="241">
        <v>1936</v>
      </c>
      <c r="Z283" s="242">
        <v>5510</v>
      </c>
    </row>
    <row r="284" spans="1:26">
      <c r="A284" s="64">
        <v>5</v>
      </c>
      <c r="B284" s="27">
        <v>3</v>
      </c>
      <c r="C284" s="27">
        <v>3</v>
      </c>
      <c r="D284" s="63">
        <v>158008</v>
      </c>
      <c r="E284" s="27" t="s">
        <v>31</v>
      </c>
      <c r="F284" s="240">
        <v>5815</v>
      </c>
      <c r="G284" s="241">
        <v>780</v>
      </c>
      <c r="H284" s="241">
        <v>879</v>
      </c>
      <c r="I284" s="241">
        <v>1065</v>
      </c>
      <c r="J284" s="241">
        <v>1126</v>
      </c>
      <c r="K284" s="241">
        <v>1132</v>
      </c>
      <c r="L284" s="242">
        <v>833</v>
      </c>
      <c r="M284" s="241">
        <v>1659</v>
      </c>
      <c r="N284" s="241">
        <v>2724</v>
      </c>
      <c r="O284" s="242">
        <v>3091</v>
      </c>
      <c r="P284" s="241">
        <v>2908</v>
      </c>
      <c r="Q284" s="242">
        <v>2907</v>
      </c>
      <c r="R284" s="241">
        <v>505</v>
      </c>
      <c r="S284" s="242">
        <v>560</v>
      </c>
      <c r="T284" s="241">
        <v>1547</v>
      </c>
      <c r="U284" s="242">
        <v>1544</v>
      </c>
      <c r="V284" s="241">
        <v>2052</v>
      </c>
      <c r="W284" s="242">
        <v>2104</v>
      </c>
      <c r="X284" s="241">
        <v>4156</v>
      </c>
      <c r="Y284" s="241">
        <v>1065</v>
      </c>
      <c r="Z284" s="242">
        <v>3091</v>
      </c>
    </row>
    <row r="285" spans="1:26">
      <c r="A285" s="64">
        <v>5</v>
      </c>
      <c r="B285" s="27">
        <v>3</v>
      </c>
      <c r="C285" s="27">
        <v>3</v>
      </c>
      <c r="D285" s="63">
        <v>158012</v>
      </c>
      <c r="E285" s="27" t="s">
        <v>32</v>
      </c>
      <c r="F285" s="240">
        <v>5338</v>
      </c>
      <c r="G285" s="241">
        <v>722</v>
      </c>
      <c r="H285" s="241">
        <v>815</v>
      </c>
      <c r="I285" s="241">
        <v>1057</v>
      </c>
      <c r="J285" s="241">
        <v>1000</v>
      </c>
      <c r="K285" s="241">
        <v>986</v>
      </c>
      <c r="L285" s="242">
        <v>758</v>
      </c>
      <c r="M285" s="241">
        <v>1537</v>
      </c>
      <c r="N285" s="241">
        <v>2594</v>
      </c>
      <c r="O285" s="242">
        <v>2744</v>
      </c>
      <c r="P285" s="241">
        <v>2790</v>
      </c>
      <c r="Q285" s="242">
        <v>2548</v>
      </c>
      <c r="R285" s="241">
        <v>562</v>
      </c>
      <c r="S285" s="242">
        <v>495</v>
      </c>
      <c r="T285" s="241">
        <v>1429</v>
      </c>
      <c r="U285" s="242">
        <v>1315</v>
      </c>
      <c r="V285" s="241">
        <v>1991</v>
      </c>
      <c r="W285" s="242">
        <v>1810</v>
      </c>
      <c r="X285" s="241">
        <v>3801</v>
      </c>
      <c r="Y285" s="241">
        <v>1057</v>
      </c>
      <c r="Z285" s="242">
        <v>2744</v>
      </c>
    </row>
    <row r="286" spans="1:26">
      <c r="A286" s="64">
        <v>5</v>
      </c>
      <c r="B286" s="27">
        <v>3</v>
      </c>
      <c r="C286" s="27">
        <v>3</v>
      </c>
      <c r="D286" s="63">
        <v>334016</v>
      </c>
      <c r="E286" s="27" t="s">
        <v>59</v>
      </c>
      <c r="F286" s="240">
        <v>8727</v>
      </c>
      <c r="G286" s="241">
        <v>1237</v>
      </c>
      <c r="H286" s="241">
        <v>1280</v>
      </c>
      <c r="I286" s="241">
        <v>1657</v>
      </c>
      <c r="J286" s="241">
        <v>1578</v>
      </c>
      <c r="K286" s="241">
        <v>1643</v>
      </c>
      <c r="L286" s="242">
        <v>1332</v>
      </c>
      <c r="M286" s="241">
        <v>2517</v>
      </c>
      <c r="N286" s="241">
        <v>4174</v>
      </c>
      <c r="O286" s="242">
        <v>4553</v>
      </c>
      <c r="P286" s="241">
        <v>4530</v>
      </c>
      <c r="Q286" s="242">
        <v>4197</v>
      </c>
      <c r="R286" s="241">
        <v>873</v>
      </c>
      <c r="S286" s="242">
        <v>784</v>
      </c>
      <c r="T286" s="241">
        <v>2381</v>
      </c>
      <c r="U286" s="242">
        <v>2172</v>
      </c>
      <c r="V286" s="241">
        <v>3254</v>
      </c>
      <c r="W286" s="242">
        <v>2956</v>
      </c>
      <c r="X286" s="241">
        <v>6210</v>
      </c>
      <c r="Y286" s="241">
        <v>1657</v>
      </c>
      <c r="Z286" s="242">
        <v>4553</v>
      </c>
    </row>
    <row r="287" spans="1:26">
      <c r="A287" s="64">
        <v>5</v>
      </c>
      <c r="B287" s="27">
        <v>3</v>
      </c>
      <c r="C287" s="27">
        <v>3</v>
      </c>
      <c r="D287" s="63">
        <v>166012</v>
      </c>
      <c r="E287" s="27" t="s">
        <v>45</v>
      </c>
      <c r="F287" s="240">
        <v>6452</v>
      </c>
      <c r="G287" s="241">
        <v>848</v>
      </c>
      <c r="H287" s="241">
        <v>923</v>
      </c>
      <c r="I287" s="241">
        <v>1163</v>
      </c>
      <c r="J287" s="241">
        <v>1218</v>
      </c>
      <c r="K287" s="241">
        <v>1318</v>
      </c>
      <c r="L287" s="242">
        <v>982</v>
      </c>
      <c r="M287" s="241">
        <v>1771</v>
      </c>
      <c r="N287" s="241">
        <v>2934</v>
      </c>
      <c r="O287" s="242">
        <v>3518</v>
      </c>
      <c r="P287" s="241">
        <v>3306</v>
      </c>
      <c r="Q287" s="242">
        <v>3146</v>
      </c>
      <c r="R287" s="241">
        <v>575</v>
      </c>
      <c r="S287" s="242">
        <v>588</v>
      </c>
      <c r="T287" s="241">
        <v>1802</v>
      </c>
      <c r="U287" s="242">
        <v>1716</v>
      </c>
      <c r="V287" s="241">
        <v>2377</v>
      </c>
      <c r="W287" s="242">
        <v>2304</v>
      </c>
      <c r="X287" s="241">
        <v>4681</v>
      </c>
      <c r="Y287" s="241">
        <v>1163</v>
      </c>
      <c r="Z287" s="242">
        <v>3518</v>
      </c>
    </row>
    <row r="288" spans="1:26">
      <c r="A288" s="64">
        <v>5</v>
      </c>
      <c r="B288" s="27">
        <v>3</v>
      </c>
      <c r="C288" s="27">
        <v>3</v>
      </c>
      <c r="D288" s="63">
        <v>766040</v>
      </c>
      <c r="E288" s="27" t="s">
        <v>127</v>
      </c>
      <c r="F288" s="240">
        <v>8331</v>
      </c>
      <c r="G288" s="241">
        <v>1190</v>
      </c>
      <c r="H288" s="241">
        <v>1253</v>
      </c>
      <c r="I288" s="241">
        <v>1596</v>
      </c>
      <c r="J288" s="241">
        <v>1599</v>
      </c>
      <c r="K288" s="241">
        <v>1531</v>
      </c>
      <c r="L288" s="242">
        <v>1162</v>
      </c>
      <c r="M288" s="241">
        <v>2443</v>
      </c>
      <c r="N288" s="241">
        <v>4039</v>
      </c>
      <c r="O288" s="242">
        <v>4292</v>
      </c>
      <c r="P288" s="241">
        <v>4249</v>
      </c>
      <c r="Q288" s="242">
        <v>4082</v>
      </c>
      <c r="R288" s="241">
        <v>799</v>
      </c>
      <c r="S288" s="242">
        <v>797</v>
      </c>
      <c r="T288" s="241">
        <v>2210</v>
      </c>
      <c r="U288" s="242">
        <v>2082</v>
      </c>
      <c r="V288" s="241">
        <v>3009</v>
      </c>
      <c r="W288" s="242">
        <v>2879</v>
      </c>
      <c r="X288" s="241">
        <v>5888</v>
      </c>
      <c r="Y288" s="241">
        <v>1596</v>
      </c>
      <c r="Z288" s="242">
        <v>4292</v>
      </c>
    </row>
    <row r="289" spans="1:26">
      <c r="A289" s="64">
        <v>5</v>
      </c>
      <c r="B289" s="27">
        <v>3</v>
      </c>
      <c r="C289" s="27">
        <v>3</v>
      </c>
      <c r="D289" s="63">
        <v>766044</v>
      </c>
      <c r="E289" s="27" t="s">
        <v>128</v>
      </c>
      <c r="F289" s="240">
        <v>7999</v>
      </c>
      <c r="G289" s="241">
        <v>1074</v>
      </c>
      <c r="H289" s="241">
        <v>1131</v>
      </c>
      <c r="I289" s="241">
        <v>1468</v>
      </c>
      <c r="J289" s="241">
        <v>1478</v>
      </c>
      <c r="K289" s="241">
        <v>1555</v>
      </c>
      <c r="L289" s="242">
        <v>1293</v>
      </c>
      <c r="M289" s="241">
        <v>2205</v>
      </c>
      <c r="N289" s="241">
        <v>3673</v>
      </c>
      <c r="O289" s="242">
        <v>4326</v>
      </c>
      <c r="P289" s="241">
        <v>4078</v>
      </c>
      <c r="Q289" s="242">
        <v>3921</v>
      </c>
      <c r="R289" s="241">
        <v>747</v>
      </c>
      <c r="S289" s="242">
        <v>721</v>
      </c>
      <c r="T289" s="241">
        <v>2209</v>
      </c>
      <c r="U289" s="242">
        <v>2117</v>
      </c>
      <c r="V289" s="241">
        <v>2956</v>
      </c>
      <c r="W289" s="242">
        <v>2838</v>
      </c>
      <c r="X289" s="241">
        <v>5794</v>
      </c>
      <c r="Y289" s="241">
        <v>1468</v>
      </c>
      <c r="Z289" s="242">
        <v>4326</v>
      </c>
    </row>
    <row r="290" spans="1:26">
      <c r="A290" s="64">
        <v>5</v>
      </c>
      <c r="B290" s="27">
        <v>3</v>
      </c>
      <c r="C290" s="27">
        <v>3</v>
      </c>
      <c r="D290" s="63">
        <v>758024</v>
      </c>
      <c r="E290" s="27" t="s">
        <v>124</v>
      </c>
      <c r="F290" s="240">
        <v>7868</v>
      </c>
      <c r="G290" s="241">
        <v>1081</v>
      </c>
      <c r="H290" s="241">
        <v>1124</v>
      </c>
      <c r="I290" s="241">
        <v>1405</v>
      </c>
      <c r="J290" s="241">
        <v>1504</v>
      </c>
      <c r="K290" s="241">
        <v>1560</v>
      </c>
      <c r="L290" s="242">
        <v>1194</v>
      </c>
      <c r="M290" s="241">
        <v>2205</v>
      </c>
      <c r="N290" s="241">
        <v>3610</v>
      </c>
      <c r="O290" s="242">
        <v>4258</v>
      </c>
      <c r="P290" s="241">
        <v>4069</v>
      </c>
      <c r="Q290" s="242">
        <v>3799</v>
      </c>
      <c r="R290" s="241">
        <v>736</v>
      </c>
      <c r="S290" s="242">
        <v>669</v>
      </c>
      <c r="T290" s="241">
        <v>2179</v>
      </c>
      <c r="U290" s="242">
        <v>2079</v>
      </c>
      <c r="V290" s="241">
        <v>2915</v>
      </c>
      <c r="W290" s="242">
        <v>2748</v>
      </c>
      <c r="X290" s="241">
        <v>5663</v>
      </c>
      <c r="Y290" s="241">
        <v>1405</v>
      </c>
      <c r="Z290" s="242">
        <v>4258</v>
      </c>
    </row>
    <row r="291" spans="1:26">
      <c r="A291" s="64">
        <v>5</v>
      </c>
      <c r="B291" s="27">
        <v>3</v>
      </c>
      <c r="C291" s="27">
        <v>3</v>
      </c>
      <c r="D291" s="63">
        <v>382032</v>
      </c>
      <c r="E291" s="27" t="s">
        <v>89</v>
      </c>
      <c r="F291" s="240">
        <v>5116</v>
      </c>
      <c r="G291" s="241">
        <v>747</v>
      </c>
      <c r="H291" s="241">
        <v>758</v>
      </c>
      <c r="I291" s="241">
        <v>1037</v>
      </c>
      <c r="J291" s="241">
        <v>954</v>
      </c>
      <c r="K291" s="241">
        <v>963</v>
      </c>
      <c r="L291" s="242">
        <v>657</v>
      </c>
      <c r="M291" s="241">
        <v>1505</v>
      </c>
      <c r="N291" s="241">
        <v>2542</v>
      </c>
      <c r="O291" s="242">
        <v>2574</v>
      </c>
      <c r="P291" s="241">
        <v>2692</v>
      </c>
      <c r="Q291" s="242">
        <v>2424</v>
      </c>
      <c r="R291" s="241">
        <v>568</v>
      </c>
      <c r="S291" s="242">
        <v>469</v>
      </c>
      <c r="T291" s="241">
        <v>1327</v>
      </c>
      <c r="U291" s="242">
        <v>1247</v>
      </c>
      <c r="V291" s="241">
        <v>1895</v>
      </c>
      <c r="W291" s="242">
        <v>1716</v>
      </c>
      <c r="X291" s="241">
        <v>3611</v>
      </c>
      <c r="Y291" s="241">
        <v>1037</v>
      </c>
      <c r="Z291" s="242">
        <v>2574</v>
      </c>
    </row>
    <row r="292" spans="1:26">
      <c r="A292" s="64">
        <v>5</v>
      </c>
      <c r="B292" s="27">
        <v>3</v>
      </c>
      <c r="C292" s="27">
        <v>3</v>
      </c>
      <c r="D292" s="63">
        <v>158024</v>
      </c>
      <c r="E292" s="27" t="s">
        <v>35</v>
      </c>
      <c r="F292" s="240">
        <v>7892</v>
      </c>
      <c r="G292" s="241">
        <v>1096</v>
      </c>
      <c r="H292" s="241">
        <v>1211</v>
      </c>
      <c r="I292" s="241">
        <v>1414</v>
      </c>
      <c r="J292" s="241">
        <v>1507</v>
      </c>
      <c r="K292" s="241">
        <v>1563</v>
      </c>
      <c r="L292" s="242">
        <v>1101</v>
      </c>
      <c r="M292" s="241">
        <v>2307</v>
      </c>
      <c r="N292" s="241">
        <v>3721</v>
      </c>
      <c r="O292" s="242">
        <v>4171</v>
      </c>
      <c r="P292" s="241">
        <v>4054</v>
      </c>
      <c r="Q292" s="242">
        <v>3838</v>
      </c>
      <c r="R292" s="241">
        <v>696</v>
      </c>
      <c r="S292" s="242">
        <v>718</v>
      </c>
      <c r="T292" s="241">
        <v>2145</v>
      </c>
      <c r="U292" s="242">
        <v>2026</v>
      </c>
      <c r="V292" s="241">
        <v>2841</v>
      </c>
      <c r="W292" s="242">
        <v>2744</v>
      </c>
      <c r="X292" s="241">
        <v>5585</v>
      </c>
      <c r="Y292" s="241">
        <v>1414</v>
      </c>
      <c r="Z292" s="242">
        <v>4171</v>
      </c>
    </row>
    <row r="293" spans="1:26">
      <c r="A293" s="64">
        <v>5</v>
      </c>
      <c r="B293" s="27">
        <v>3</v>
      </c>
      <c r="C293" s="27">
        <v>3</v>
      </c>
      <c r="D293" s="63">
        <v>166016</v>
      </c>
      <c r="E293" s="61" t="s">
        <v>255</v>
      </c>
      <c r="F293" s="240">
        <v>7984</v>
      </c>
      <c r="G293" s="241">
        <v>1106</v>
      </c>
      <c r="H293" s="241">
        <v>1160</v>
      </c>
      <c r="I293" s="241">
        <v>1448</v>
      </c>
      <c r="J293" s="241">
        <v>1449</v>
      </c>
      <c r="K293" s="241">
        <v>1553</v>
      </c>
      <c r="L293" s="242">
        <v>1268</v>
      </c>
      <c r="M293" s="241">
        <v>2266</v>
      </c>
      <c r="N293" s="241">
        <v>3714</v>
      </c>
      <c r="O293" s="242">
        <v>4270</v>
      </c>
      <c r="P293" s="241">
        <v>4203</v>
      </c>
      <c r="Q293" s="242">
        <v>3781</v>
      </c>
      <c r="R293" s="241">
        <v>754</v>
      </c>
      <c r="S293" s="242">
        <v>694</v>
      </c>
      <c r="T293" s="241">
        <v>2270</v>
      </c>
      <c r="U293" s="242">
        <v>2000</v>
      </c>
      <c r="V293" s="241">
        <v>3024</v>
      </c>
      <c r="W293" s="242">
        <v>2694</v>
      </c>
      <c r="X293" s="241">
        <v>5718</v>
      </c>
      <c r="Y293" s="241">
        <v>1448</v>
      </c>
      <c r="Z293" s="242">
        <v>4270</v>
      </c>
    </row>
    <row r="294" spans="1:26">
      <c r="A294" s="64">
        <v>5</v>
      </c>
      <c r="B294" s="27">
        <v>3</v>
      </c>
      <c r="C294" s="27">
        <v>3</v>
      </c>
      <c r="D294" s="63">
        <v>978028</v>
      </c>
      <c r="E294" s="27" t="s">
        <v>163</v>
      </c>
      <c r="F294" s="240">
        <v>8517</v>
      </c>
      <c r="G294" s="241">
        <v>1176</v>
      </c>
      <c r="H294" s="241">
        <v>1246</v>
      </c>
      <c r="I294" s="241">
        <v>1575</v>
      </c>
      <c r="J294" s="241">
        <v>1554</v>
      </c>
      <c r="K294" s="241">
        <v>1588</v>
      </c>
      <c r="L294" s="242">
        <v>1378</v>
      </c>
      <c r="M294" s="241">
        <v>2422</v>
      </c>
      <c r="N294" s="241">
        <v>3997</v>
      </c>
      <c r="O294" s="242">
        <v>4520</v>
      </c>
      <c r="P294" s="241">
        <v>4420</v>
      </c>
      <c r="Q294" s="242">
        <v>4097</v>
      </c>
      <c r="R294" s="241">
        <v>819</v>
      </c>
      <c r="S294" s="242">
        <v>756</v>
      </c>
      <c r="T294" s="241">
        <v>2347</v>
      </c>
      <c r="U294" s="242">
        <v>2173</v>
      </c>
      <c r="V294" s="241">
        <v>3166</v>
      </c>
      <c r="W294" s="242">
        <v>2929</v>
      </c>
      <c r="X294" s="241">
        <v>6095</v>
      </c>
      <c r="Y294" s="241">
        <v>1575</v>
      </c>
      <c r="Z294" s="242">
        <v>4520</v>
      </c>
    </row>
    <row r="295" spans="1:26">
      <c r="A295" s="64">
        <v>5</v>
      </c>
      <c r="B295" s="27">
        <v>3</v>
      </c>
      <c r="C295" s="27">
        <v>3</v>
      </c>
      <c r="D295" s="63">
        <v>974040</v>
      </c>
      <c r="E295" s="27" t="s">
        <v>158</v>
      </c>
      <c r="F295" s="240">
        <v>9399</v>
      </c>
      <c r="G295" s="241">
        <v>1348</v>
      </c>
      <c r="H295" s="241">
        <v>1373</v>
      </c>
      <c r="I295" s="241">
        <v>1667</v>
      </c>
      <c r="J295" s="241">
        <v>1773</v>
      </c>
      <c r="K295" s="241">
        <v>1767</v>
      </c>
      <c r="L295" s="242">
        <v>1471</v>
      </c>
      <c r="M295" s="241">
        <v>2721</v>
      </c>
      <c r="N295" s="241">
        <v>4388</v>
      </c>
      <c r="O295" s="242">
        <v>5011</v>
      </c>
      <c r="P295" s="241">
        <v>4781</v>
      </c>
      <c r="Q295" s="242">
        <v>4618</v>
      </c>
      <c r="R295" s="241">
        <v>862</v>
      </c>
      <c r="S295" s="242">
        <v>805</v>
      </c>
      <c r="T295" s="241">
        <v>2503</v>
      </c>
      <c r="U295" s="242">
        <v>2508</v>
      </c>
      <c r="V295" s="241">
        <v>3365</v>
      </c>
      <c r="W295" s="242">
        <v>3313</v>
      </c>
      <c r="X295" s="241">
        <v>6678</v>
      </c>
      <c r="Y295" s="241">
        <v>1667</v>
      </c>
      <c r="Z295" s="242">
        <v>5011</v>
      </c>
    </row>
    <row r="296" spans="1:26">
      <c r="A296" s="64">
        <v>5</v>
      </c>
      <c r="B296" s="27">
        <v>3</v>
      </c>
      <c r="C296" s="27">
        <v>3</v>
      </c>
      <c r="D296" s="63">
        <v>170044</v>
      </c>
      <c r="E296" s="27" t="s">
        <v>52</v>
      </c>
      <c r="F296" s="240">
        <v>6592</v>
      </c>
      <c r="G296" s="241">
        <v>990</v>
      </c>
      <c r="H296" s="241">
        <v>999</v>
      </c>
      <c r="I296" s="241">
        <v>1168</v>
      </c>
      <c r="J296" s="241">
        <v>1150</v>
      </c>
      <c r="K296" s="241">
        <v>1305</v>
      </c>
      <c r="L296" s="242">
        <v>980</v>
      </c>
      <c r="M296" s="241">
        <v>1989</v>
      </c>
      <c r="N296" s="241">
        <v>3157</v>
      </c>
      <c r="O296" s="242">
        <v>3435</v>
      </c>
      <c r="P296" s="241">
        <v>3402</v>
      </c>
      <c r="Q296" s="242">
        <v>3190</v>
      </c>
      <c r="R296" s="241">
        <v>621</v>
      </c>
      <c r="S296" s="242">
        <v>547</v>
      </c>
      <c r="T296" s="241">
        <v>1759</v>
      </c>
      <c r="U296" s="242">
        <v>1676</v>
      </c>
      <c r="V296" s="241">
        <v>2380</v>
      </c>
      <c r="W296" s="242">
        <v>2223</v>
      </c>
      <c r="X296" s="241">
        <v>4603</v>
      </c>
      <c r="Y296" s="241">
        <v>1168</v>
      </c>
      <c r="Z296" s="242">
        <v>3435</v>
      </c>
    </row>
    <row r="297" spans="1:26">
      <c r="A297" s="64">
        <v>5</v>
      </c>
      <c r="B297" s="27">
        <v>3</v>
      </c>
      <c r="C297" s="27">
        <v>3</v>
      </c>
      <c r="D297" s="63">
        <v>562036</v>
      </c>
      <c r="E297" s="27" t="s">
        <v>113</v>
      </c>
      <c r="F297" s="240">
        <v>5206</v>
      </c>
      <c r="G297" s="241">
        <v>744</v>
      </c>
      <c r="H297" s="241">
        <v>808</v>
      </c>
      <c r="I297" s="241">
        <v>972</v>
      </c>
      <c r="J297" s="241">
        <v>963</v>
      </c>
      <c r="K297" s="241">
        <v>979</v>
      </c>
      <c r="L297" s="242">
        <v>740</v>
      </c>
      <c r="M297" s="241">
        <v>1552</v>
      </c>
      <c r="N297" s="241">
        <v>2524</v>
      </c>
      <c r="O297" s="242">
        <v>2682</v>
      </c>
      <c r="P297" s="241">
        <v>2666</v>
      </c>
      <c r="Q297" s="242">
        <v>2540</v>
      </c>
      <c r="R297" s="241">
        <v>500</v>
      </c>
      <c r="S297" s="242">
        <v>472</v>
      </c>
      <c r="T297" s="241">
        <v>1382</v>
      </c>
      <c r="U297" s="242">
        <v>1300</v>
      </c>
      <c r="V297" s="241">
        <v>1882</v>
      </c>
      <c r="W297" s="242">
        <v>1772</v>
      </c>
      <c r="X297" s="241">
        <v>3654</v>
      </c>
      <c r="Y297" s="241">
        <v>972</v>
      </c>
      <c r="Z297" s="242">
        <v>2682</v>
      </c>
    </row>
    <row r="298" spans="1:26">
      <c r="A298" s="64">
        <v>5</v>
      </c>
      <c r="B298" s="27">
        <v>3</v>
      </c>
      <c r="C298" s="27">
        <v>3</v>
      </c>
      <c r="D298" s="63">
        <v>978040</v>
      </c>
      <c r="E298" s="27" t="s">
        <v>166</v>
      </c>
      <c r="F298" s="240">
        <v>5505</v>
      </c>
      <c r="G298" s="241">
        <v>734</v>
      </c>
      <c r="H298" s="241">
        <v>795</v>
      </c>
      <c r="I298" s="241">
        <v>973</v>
      </c>
      <c r="J298" s="241">
        <v>1028</v>
      </c>
      <c r="K298" s="241">
        <v>1101</v>
      </c>
      <c r="L298" s="242">
        <v>874</v>
      </c>
      <c r="M298" s="241">
        <v>1529</v>
      </c>
      <c r="N298" s="241">
        <v>2502</v>
      </c>
      <c r="O298" s="242">
        <v>3003</v>
      </c>
      <c r="P298" s="241">
        <v>2853</v>
      </c>
      <c r="Q298" s="242">
        <v>2652</v>
      </c>
      <c r="R298" s="241">
        <v>500</v>
      </c>
      <c r="S298" s="242">
        <v>473</v>
      </c>
      <c r="T298" s="241">
        <v>1584</v>
      </c>
      <c r="U298" s="242">
        <v>1419</v>
      </c>
      <c r="V298" s="241">
        <v>2084</v>
      </c>
      <c r="W298" s="242">
        <v>1892</v>
      </c>
      <c r="X298" s="241">
        <v>3976</v>
      </c>
      <c r="Y298" s="241">
        <v>973</v>
      </c>
      <c r="Z298" s="242">
        <v>3003</v>
      </c>
    </row>
    <row r="299" spans="1:26">
      <c r="A299" s="64">
        <v>5</v>
      </c>
      <c r="B299" s="27">
        <v>3</v>
      </c>
      <c r="C299" s="27">
        <v>3</v>
      </c>
      <c r="D299" s="63">
        <v>158036</v>
      </c>
      <c r="E299" s="27" t="s">
        <v>39</v>
      </c>
      <c r="F299" s="240">
        <v>3997</v>
      </c>
      <c r="G299" s="241">
        <v>555</v>
      </c>
      <c r="H299" s="241">
        <v>607</v>
      </c>
      <c r="I299" s="241">
        <v>752</v>
      </c>
      <c r="J299" s="241">
        <v>779</v>
      </c>
      <c r="K299" s="241">
        <v>701</v>
      </c>
      <c r="L299" s="242">
        <v>603</v>
      </c>
      <c r="M299" s="241">
        <v>1162</v>
      </c>
      <c r="N299" s="241">
        <v>1914</v>
      </c>
      <c r="O299" s="242">
        <v>2083</v>
      </c>
      <c r="P299" s="241">
        <v>2062</v>
      </c>
      <c r="Q299" s="242">
        <v>1935</v>
      </c>
      <c r="R299" s="241">
        <v>383</v>
      </c>
      <c r="S299" s="242">
        <v>369</v>
      </c>
      <c r="T299" s="241">
        <v>1067</v>
      </c>
      <c r="U299" s="242">
        <v>1016</v>
      </c>
      <c r="V299" s="241">
        <v>1450</v>
      </c>
      <c r="W299" s="242">
        <v>1385</v>
      </c>
      <c r="X299" s="241">
        <v>2835</v>
      </c>
      <c r="Y299" s="241">
        <v>752</v>
      </c>
      <c r="Z299" s="242">
        <v>2083</v>
      </c>
    </row>
    <row r="300" spans="1:26">
      <c r="A300" s="64">
        <v>5</v>
      </c>
      <c r="B300" s="27">
        <v>3</v>
      </c>
      <c r="C300" s="27">
        <v>3</v>
      </c>
      <c r="D300" s="63">
        <v>334036</v>
      </c>
      <c r="E300" s="27" t="s">
        <v>61</v>
      </c>
      <c r="F300" s="240">
        <v>7575</v>
      </c>
      <c r="G300" s="241">
        <v>1019</v>
      </c>
      <c r="H300" s="241">
        <v>1132</v>
      </c>
      <c r="I300" s="241">
        <v>1414</v>
      </c>
      <c r="J300" s="241">
        <v>1403</v>
      </c>
      <c r="K300" s="241">
        <v>1445</v>
      </c>
      <c r="L300" s="242">
        <v>1162</v>
      </c>
      <c r="M300" s="241">
        <v>2151</v>
      </c>
      <c r="N300" s="241">
        <v>3565</v>
      </c>
      <c r="O300" s="242">
        <v>4010</v>
      </c>
      <c r="P300" s="241">
        <v>3895</v>
      </c>
      <c r="Q300" s="242">
        <v>3680</v>
      </c>
      <c r="R300" s="241">
        <v>733</v>
      </c>
      <c r="S300" s="242">
        <v>681</v>
      </c>
      <c r="T300" s="241">
        <v>2072</v>
      </c>
      <c r="U300" s="242">
        <v>1938</v>
      </c>
      <c r="V300" s="241">
        <v>2805</v>
      </c>
      <c r="W300" s="242">
        <v>2619</v>
      </c>
      <c r="X300" s="241">
        <v>5424</v>
      </c>
      <c r="Y300" s="241">
        <v>1414</v>
      </c>
      <c r="Z300" s="242">
        <v>4010</v>
      </c>
    </row>
    <row r="301" spans="1:26">
      <c r="A301" s="64"/>
      <c r="B301" s="27"/>
      <c r="C301" s="27"/>
      <c r="D301" s="27"/>
      <c r="E301" s="234" t="s">
        <v>212</v>
      </c>
      <c r="F301" s="235">
        <v>225514</v>
      </c>
      <c r="G301" s="239">
        <v>31826</v>
      </c>
      <c r="H301" s="238">
        <v>33194</v>
      </c>
      <c r="I301" s="238">
        <v>41492</v>
      </c>
      <c r="J301" s="238">
        <v>41644</v>
      </c>
      <c r="K301" s="238">
        <v>43237</v>
      </c>
      <c r="L301" s="235">
        <v>34121</v>
      </c>
      <c r="M301" s="239">
        <v>65020</v>
      </c>
      <c r="N301" s="238">
        <v>106512</v>
      </c>
      <c r="O301" s="235">
        <v>119002</v>
      </c>
      <c r="P301" s="239">
        <v>116367</v>
      </c>
      <c r="Q301" s="235">
        <v>109147</v>
      </c>
      <c r="R301" s="239">
        <v>21331</v>
      </c>
      <c r="S301" s="235">
        <v>20161</v>
      </c>
      <c r="T301" s="239">
        <v>61563</v>
      </c>
      <c r="U301" s="235">
        <v>57439</v>
      </c>
      <c r="V301" s="239">
        <v>82894</v>
      </c>
      <c r="W301" s="235">
        <v>77600</v>
      </c>
      <c r="X301" s="239">
        <v>160494</v>
      </c>
      <c r="Y301" s="237">
        <v>41492</v>
      </c>
      <c r="Z301" s="238">
        <v>119002</v>
      </c>
    </row>
    <row r="302" spans="1:26">
      <c r="A302" s="64">
        <v>6</v>
      </c>
      <c r="B302" s="27">
        <v>4</v>
      </c>
      <c r="C302" s="27">
        <v>3</v>
      </c>
      <c r="D302" s="63">
        <v>554004</v>
      </c>
      <c r="E302" s="27" t="s">
        <v>98</v>
      </c>
      <c r="F302" s="240">
        <v>8849</v>
      </c>
      <c r="G302" s="241">
        <v>1259</v>
      </c>
      <c r="H302" s="241">
        <v>1204</v>
      </c>
      <c r="I302" s="241">
        <v>1571</v>
      </c>
      <c r="J302" s="241">
        <v>1720</v>
      </c>
      <c r="K302" s="241">
        <v>1729</v>
      </c>
      <c r="L302" s="242">
        <v>1366</v>
      </c>
      <c r="M302" s="241">
        <v>2463</v>
      </c>
      <c r="N302" s="241">
        <v>4034</v>
      </c>
      <c r="O302" s="242">
        <v>4815</v>
      </c>
      <c r="P302" s="241">
        <v>4561</v>
      </c>
      <c r="Q302" s="242">
        <v>4288</v>
      </c>
      <c r="R302" s="241">
        <v>768</v>
      </c>
      <c r="S302" s="242">
        <v>803</v>
      </c>
      <c r="T302" s="241">
        <v>2530</v>
      </c>
      <c r="U302" s="242">
        <v>2285</v>
      </c>
      <c r="V302" s="241">
        <v>3298</v>
      </c>
      <c r="W302" s="242">
        <v>3088</v>
      </c>
      <c r="X302" s="241">
        <v>6386</v>
      </c>
      <c r="Y302" s="241">
        <v>1571</v>
      </c>
      <c r="Z302" s="242">
        <v>4815</v>
      </c>
    </row>
    <row r="303" spans="1:26">
      <c r="A303" s="64">
        <v>6</v>
      </c>
      <c r="B303" s="27">
        <v>4</v>
      </c>
      <c r="C303" s="27">
        <v>3</v>
      </c>
      <c r="D303" s="63">
        <v>382008</v>
      </c>
      <c r="E303" s="27" t="s">
        <v>84</v>
      </c>
      <c r="F303" s="240">
        <v>4837</v>
      </c>
      <c r="G303" s="241">
        <v>546</v>
      </c>
      <c r="H303" s="241">
        <v>614</v>
      </c>
      <c r="I303" s="241">
        <v>810</v>
      </c>
      <c r="J303" s="241">
        <v>911</v>
      </c>
      <c r="K303" s="241">
        <v>1039</v>
      </c>
      <c r="L303" s="242">
        <v>917</v>
      </c>
      <c r="M303" s="241">
        <v>1160</v>
      </c>
      <c r="N303" s="241">
        <v>1970</v>
      </c>
      <c r="O303" s="242">
        <v>2867</v>
      </c>
      <c r="P303" s="241">
        <v>2526</v>
      </c>
      <c r="Q303" s="242">
        <v>2311</v>
      </c>
      <c r="R303" s="241">
        <v>422</v>
      </c>
      <c r="S303" s="242">
        <v>388</v>
      </c>
      <c r="T303" s="241">
        <v>1509</v>
      </c>
      <c r="U303" s="242">
        <v>1358</v>
      </c>
      <c r="V303" s="241">
        <v>1931</v>
      </c>
      <c r="W303" s="242">
        <v>1746</v>
      </c>
      <c r="X303" s="241">
        <v>3677</v>
      </c>
      <c r="Y303" s="241">
        <v>810</v>
      </c>
      <c r="Z303" s="242">
        <v>2867</v>
      </c>
    </row>
    <row r="304" spans="1:26">
      <c r="A304" s="64">
        <v>6</v>
      </c>
      <c r="B304" s="27">
        <v>4</v>
      </c>
      <c r="C304" s="27">
        <v>3</v>
      </c>
      <c r="D304" s="63">
        <v>554012</v>
      </c>
      <c r="E304" s="27" t="s">
        <v>100</v>
      </c>
      <c r="F304" s="240">
        <v>8886</v>
      </c>
      <c r="G304" s="241">
        <v>1236</v>
      </c>
      <c r="H304" s="241">
        <v>1292</v>
      </c>
      <c r="I304" s="241">
        <v>1641</v>
      </c>
      <c r="J304" s="241">
        <v>1589</v>
      </c>
      <c r="K304" s="241">
        <v>1719</v>
      </c>
      <c r="L304" s="242">
        <v>1409</v>
      </c>
      <c r="M304" s="241">
        <v>2528</v>
      </c>
      <c r="N304" s="241">
        <v>4169</v>
      </c>
      <c r="O304" s="242">
        <v>4717</v>
      </c>
      <c r="P304" s="241">
        <v>4608</v>
      </c>
      <c r="Q304" s="242">
        <v>4278</v>
      </c>
      <c r="R304" s="241">
        <v>828</v>
      </c>
      <c r="S304" s="242">
        <v>813</v>
      </c>
      <c r="T304" s="241">
        <v>2470</v>
      </c>
      <c r="U304" s="242">
        <v>2247</v>
      </c>
      <c r="V304" s="241">
        <v>3298</v>
      </c>
      <c r="W304" s="242">
        <v>3060</v>
      </c>
      <c r="X304" s="241">
        <v>6358</v>
      </c>
      <c r="Y304" s="241">
        <v>1641</v>
      </c>
      <c r="Z304" s="242">
        <v>4717</v>
      </c>
    </row>
    <row r="305" spans="1:26">
      <c r="A305" s="64">
        <v>6</v>
      </c>
      <c r="B305" s="27">
        <v>4</v>
      </c>
      <c r="C305" s="27">
        <v>3</v>
      </c>
      <c r="D305" s="63">
        <v>382012</v>
      </c>
      <c r="E305" s="27" t="s">
        <v>85</v>
      </c>
      <c r="F305" s="240">
        <v>9771</v>
      </c>
      <c r="G305" s="241">
        <v>1381</v>
      </c>
      <c r="H305" s="241">
        <v>1442</v>
      </c>
      <c r="I305" s="241">
        <v>1774</v>
      </c>
      <c r="J305" s="241">
        <v>1787</v>
      </c>
      <c r="K305" s="241">
        <v>1873</v>
      </c>
      <c r="L305" s="242">
        <v>1514</v>
      </c>
      <c r="M305" s="241">
        <v>2823</v>
      </c>
      <c r="N305" s="241">
        <v>4597</v>
      </c>
      <c r="O305" s="242">
        <v>5174</v>
      </c>
      <c r="P305" s="241">
        <v>5112</v>
      </c>
      <c r="Q305" s="242">
        <v>4659</v>
      </c>
      <c r="R305" s="241">
        <v>931</v>
      </c>
      <c r="S305" s="242">
        <v>843</v>
      </c>
      <c r="T305" s="241">
        <v>2716</v>
      </c>
      <c r="U305" s="242">
        <v>2458</v>
      </c>
      <c r="V305" s="241">
        <v>3647</v>
      </c>
      <c r="W305" s="242">
        <v>3301</v>
      </c>
      <c r="X305" s="241">
        <v>6948</v>
      </c>
      <c r="Y305" s="241">
        <v>1774</v>
      </c>
      <c r="Z305" s="242">
        <v>5174</v>
      </c>
    </row>
    <row r="306" spans="1:26">
      <c r="A306" s="64">
        <v>6</v>
      </c>
      <c r="B306" s="27">
        <v>4</v>
      </c>
      <c r="C306" s="27">
        <v>3</v>
      </c>
      <c r="D306" s="63">
        <v>758004</v>
      </c>
      <c r="E306" s="27" t="s">
        <v>122</v>
      </c>
      <c r="F306" s="240">
        <v>9043</v>
      </c>
      <c r="G306" s="241">
        <v>1235</v>
      </c>
      <c r="H306" s="241">
        <v>1328</v>
      </c>
      <c r="I306" s="241">
        <v>1614</v>
      </c>
      <c r="J306" s="241">
        <v>1682</v>
      </c>
      <c r="K306" s="241">
        <v>1821</v>
      </c>
      <c r="L306" s="242">
        <v>1363</v>
      </c>
      <c r="M306" s="241">
        <v>2563</v>
      </c>
      <c r="N306" s="241">
        <v>4177</v>
      </c>
      <c r="O306" s="242">
        <v>4866</v>
      </c>
      <c r="P306" s="241">
        <v>4673</v>
      </c>
      <c r="Q306" s="242">
        <v>4370</v>
      </c>
      <c r="R306" s="241">
        <v>832</v>
      </c>
      <c r="S306" s="242">
        <v>782</v>
      </c>
      <c r="T306" s="241">
        <v>2528</v>
      </c>
      <c r="U306" s="242">
        <v>2338</v>
      </c>
      <c r="V306" s="241">
        <v>3360</v>
      </c>
      <c r="W306" s="242">
        <v>3120</v>
      </c>
      <c r="X306" s="241">
        <v>6480</v>
      </c>
      <c r="Y306" s="241">
        <v>1614</v>
      </c>
      <c r="Z306" s="242">
        <v>4866</v>
      </c>
    </row>
    <row r="307" spans="1:26">
      <c r="A307" s="64">
        <v>6</v>
      </c>
      <c r="B307" s="27">
        <v>4</v>
      </c>
      <c r="C307" s="27">
        <v>3</v>
      </c>
      <c r="D307" s="63">
        <v>558012</v>
      </c>
      <c r="E307" s="27" t="s">
        <v>102</v>
      </c>
      <c r="F307" s="240">
        <v>7363</v>
      </c>
      <c r="G307" s="241">
        <v>1100</v>
      </c>
      <c r="H307" s="241">
        <v>1074</v>
      </c>
      <c r="I307" s="241">
        <v>1318</v>
      </c>
      <c r="J307" s="241">
        <v>1290</v>
      </c>
      <c r="K307" s="241">
        <v>1378</v>
      </c>
      <c r="L307" s="242">
        <v>1203</v>
      </c>
      <c r="M307" s="241">
        <v>2174</v>
      </c>
      <c r="N307" s="241">
        <v>3492</v>
      </c>
      <c r="O307" s="242">
        <v>3871</v>
      </c>
      <c r="P307" s="241">
        <v>3779</v>
      </c>
      <c r="Q307" s="242">
        <v>3584</v>
      </c>
      <c r="R307" s="241">
        <v>683</v>
      </c>
      <c r="S307" s="242">
        <v>635</v>
      </c>
      <c r="T307" s="241">
        <v>2024</v>
      </c>
      <c r="U307" s="242">
        <v>1847</v>
      </c>
      <c r="V307" s="241">
        <v>2707</v>
      </c>
      <c r="W307" s="242">
        <v>2482</v>
      </c>
      <c r="X307" s="241">
        <v>5189</v>
      </c>
      <c r="Y307" s="241">
        <v>1318</v>
      </c>
      <c r="Z307" s="242">
        <v>3871</v>
      </c>
    </row>
    <row r="308" spans="1:26">
      <c r="A308" s="64">
        <v>6</v>
      </c>
      <c r="B308" s="27">
        <v>4</v>
      </c>
      <c r="C308" s="27">
        <v>3</v>
      </c>
      <c r="D308" s="63">
        <v>558016</v>
      </c>
      <c r="E308" s="27" t="s">
        <v>103</v>
      </c>
      <c r="F308" s="240">
        <v>9270</v>
      </c>
      <c r="G308" s="241">
        <v>1285</v>
      </c>
      <c r="H308" s="241">
        <v>1351</v>
      </c>
      <c r="I308" s="241">
        <v>1662</v>
      </c>
      <c r="J308" s="241">
        <v>1677</v>
      </c>
      <c r="K308" s="241">
        <v>1773</v>
      </c>
      <c r="L308" s="242">
        <v>1522</v>
      </c>
      <c r="M308" s="241">
        <v>2636</v>
      </c>
      <c r="N308" s="241">
        <v>4298</v>
      </c>
      <c r="O308" s="242">
        <v>4972</v>
      </c>
      <c r="P308" s="241">
        <v>4859</v>
      </c>
      <c r="Q308" s="242">
        <v>4411</v>
      </c>
      <c r="R308" s="241">
        <v>883</v>
      </c>
      <c r="S308" s="242">
        <v>779</v>
      </c>
      <c r="T308" s="241">
        <v>2586</v>
      </c>
      <c r="U308" s="242">
        <v>2386</v>
      </c>
      <c r="V308" s="241">
        <v>3469</v>
      </c>
      <c r="W308" s="242">
        <v>3165</v>
      </c>
      <c r="X308" s="241">
        <v>6634</v>
      </c>
      <c r="Y308" s="241">
        <v>1662</v>
      </c>
      <c r="Z308" s="242">
        <v>4972</v>
      </c>
    </row>
    <row r="309" spans="1:26">
      <c r="A309" s="64">
        <v>6</v>
      </c>
      <c r="B309" s="27">
        <v>4</v>
      </c>
      <c r="C309" s="27">
        <v>3</v>
      </c>
      <c r="D309" s="63">
        <v>566008</v>
      </c>
      <c r="E309" s="27" t="s">
        <v>114</v>
      </c>
      <c r="F309" s="240">
        <v>7197</v>
      </c>
      <c r="G309" s="241">
        <v>1009</v>
      </c>
      <c r="H309" s="241">
        <v>1009</v>
      </c>
      <c r="I309" s="241">
        <v>1199</v>
      </c>
      <c r="J309" s="241">
        <v>1274</v>
      </c>
      <c r="K309" s="241">
        <v>1489</v>
      </c>
      <c r="L309" s="242">
        <v>1217</v>
      </c>
      <c r="M309" s="241">
        <v>2018</v>
      </c>
      <c r="N309" s="241">
        <v>3217</v>
      </c>
      <c r="O309" s="242">
        <v>3980</v>
      </c>
      <c r="P309" s="241">
        <v>3658</v>
      </c>
      <c r="Q309" s="242">
        <v>3539</v>
      </c>
      <c r="R309" s="241">
        <v>632</v>
      </c>
      <c r="S309" s="242">
        <v>567</v>
      </c>
      <c r="T309" s="241">
        <v>1986</v>
      </c>
      <c r="U309" s="242">
        <v>1994</v>
      </c>
      <c r="V309" s="241">
        <v>2618</v>
      </c>
      <c r="W309" s="242">
        <v>2561</v>
      </c>
      <c r="X309" s="241">
        <v>5179</v>
      </c>
      <c r="Y309" s="241">
        <v>1199</v>
      </c>
      <c r="Z309" s="242">
        <v>3980</v>
      </c>
    </row>
    <row r="310" spans="1:26">
      <c r="A310" s="64">
        <v>6</v>
      </c>
      <c r="B310" s="27">
        <v>4</v>
      </c>
      <c r="C310" s="27">
        <v>3</v>
      </c>
      <c r="D310" s="63">
        <v>370004</v>
      </c>
      <c r="E310" s="27" t="s">
        <v>71</v>
      </c>
      <c r="F310" s="240">
        <v>8460</v>
      </c>
      <c r="G310" s="241">
        <v>1266</v>
      </c>
      <c r="H310" s="241">
        <v>1261</v>
      </c>
      <c r="I310" s="241">
        <v>1545</v>
      </c>
      <c r="J310" s="241">
        <v>1593</v>
      </c>
      <c r="K310" s="241">
        <v>1591</v>
      </c>
      <c r="L310" s="242">
        <v>1204</v>
      </c>
      <c r="M310" s="241">
        <v>2527</v>
      </c>
      <c r="N310" s="241">
        <v>4072</v>
      </c>
      <c r="O310" s="242">
        <v>4388</v>
      </c>
      <c r="P310" s="241">
        <v>4351</v>
      </c>
      <c r="Q310" s="242">
        <v>4109</v>
      </c>
      <c r="R310" s="241">
        <v>787</v>
      </c>
      <c r="S310" s="242">
        <v>758</v>
      </c>
      <c r="T310" s="241">
        <v>2236</v>
      </c>
      <c r="U310" s="242">
        <v>2152</v>
      </c>
      <c r="V310" s="241">
        <v>3023</v>
      </c>
      <c r="W310" s="242">
        <v>2910</v>
      </c>
      <c r="X310" s="241">
        <v>5933</v>
      </c>
      <c r="Y310" s="241">
        <v>1545</v>
      </c>
      <c r="Z310" s="242">
        <v>4388</v>
      </c>
    </row>
    <row r="311" spans="1:26">
      <c r="A311" s="64">
        <v>6</v>
      </c>
      <c r="B311" s="27">
        <v>4</v>
      </c>
      <c r="C311" s="27">
        <v>3</v>
      </c>
      <c r="D311" s="63">
        <v>562016</v>
      </c>
      <c r="E311" s="27" t="s">
        <v>108</v>
      </c>
      <c r="F311" s="240">
        <v>7127</v>
      </c>
      <c r="G311" s="241">
        <v>950</v>
      </c>
      <c r="H311" s="241">
        <v>1036</v>
      </c>
      <c r="I311" s="241">
        <v>1328</v>
      </c>
      <c r="J311" s="241">
        <v>1297</v>
      </c>
      <c r="K311" s="241">
        <v>1449</v>
      </c>
      <c r="L311" s="242">
        <v>1067</v>
      </c>
      <c r="M311" s="241">
        <v>1986</v>
      </c>
      <c r="N311" s="241">
        <v>3314</v>
      </c>
      <c r="O311" s="242">
        <v>3813</v>
      </c>
      <c r="P311" s="241">
        <v>3660</v>
      </c>
      <c r="Q311" s="242">
        <v>3467</v>
      </c>
      <c r="R311" s="241">
        <v>676</v>
      </c>
      <c r="S311" s="242">
        <v>652</v>
      </c>
      <c r="T311" s="241">
        <v>1950</v>
      </c>
      <c r="U311" s="242">
        <v>1863</v>
      </c>
      <c r="V311" s="241">
        <v>2626</v>
      </c>
      <c r="W311" s="242">
        <v>2515</v>
      </c>
      <c r="X311" s="241">
        <v>5141</v>
      </c>
      <c r="Y311" s="241">
        <v>1328</v>
      </c>
      <c r="Z311" s="242">
        <v>3813</v>
      </c>
    </row>
    <row r="312" spans="1:26">
      <c r="A312" s="64">
        <v>6</v>
      </c>
      <c r="B312" s="27">
        <v>4</v>
      </c>
      <c r="C312" s="27">
        <v>3</v>
      </c>
      <c r="D312" s="63">
        <v>382020</v>
      </c>
      <c r="E312" s="27" t="s">
        <v>86</v>
      </c>
      <c r="F312" s="240">
        <v>10330</v>
      </c>
      <c r="G312" s="241">
        <v>1395</v>
      </c>
      <c r="H312" s="241">
        <v>1498</v>
      </c>
      <c r="I312" s="241">
        <v>1942</v>
      </c>
      <c r="J312" s="241">
        <v>1970</v>
      </c>
      <c r="K312" s="241">
        <v>1991</v>
      </c>
      <c r="L312" s="242">
        <v>1534</v>
      </c>
      <c r="M312" s="241">
        <v>2893</v>
      </c>
      <c r="N312" s="241">
        <v>4835</v>
      </c>
      <c r="O312" s="242">
        <v>5495</v>
      </c>
      <c r="P312" s="241">
        <v>5346</v>
      </c>
      <c r="Q312" s="242">
        <v>4984</v>
      </c>
      <c r="R312" s="241">
        <v>984</v>
      </c>
      <c r="S312" s="242">
        <v>958</v>
      </c>
      <c r="T312" s="241">
        <v>2882</v>
      </c>
      <c r="U312" s="242">
        <v>2613</v>
      </c>
      <c r="V312" s="241">
        <v>3866</v>
      </c>
      <c r="W312" s="242">
        <v>3571</v>
      </c>
      <c r="X312" s="241">
        <v>7437</v>
      </c>
      <c r="Y312" s="241">
        <v>1942</v>
      </c>
      <c r="Z312" s="242">
        <v>5495</v>
      </c>
    </row>
    <row r="313" spans="1:26">
      <c r="A313" s="64">
        <v>6</v>
      </c>
      <c r="B313" s="27">
        <v>4</v>
      </c>
      <c r="C313" s="27">
        <v>3</v>
      </c>
      <c r="D313" s="63">
        <v>954020</v>
      </c>
      <c r="E313" s="27" t="s">
        <v>141</v>
      </c>
      <c r="F313" s="240">
        <v>3962</v>
      </c>
      <c r="G313" s="241">
        <v>623</v>
      </c>
      <c r="H313" s="241">
        <v>615</v>
      </c>
      <c r="I313" s="241">
        <v>710</v>
      </c>
      <c r="J313" s="241">
        <v>726</v>
      </c>
      <c r="K313" s="241">
        <v>705</v>
      </c>
      <c r="L313" s="242">
        <v>583</v>
      </c>
      <c r="M313" s="241">
        <v>1238</v>
      </c>
      <c r="N313" s="241">
        <v>1948</v>
      </c>
      <c r="O313" s="242">
        <v>2014</v>
      </c>
      <c r="P313" s="241">
        <v>2031</v>
      </c>
      <c r="Q313" s="242">
        <v>1931</v>
      </c>
      <c r="R313" s="241">
        <v>376</v>
      </c>
      <c r="S313" s="242">
        <v>334</v>
      </c>
      <c r="T313" s="241">
        <v>1034</v>
      </c>
      <c r="U313" s="242">
        <v>980</v>
      </c>
      <c r="V313" s="241">
        <v>1410</v>
      </c>
      <c r="W313" s="242">
        <v>1314</v>
      </c>
      <c r="X313" s="241">
        <v>2724</v>
      </c>
      <c r="Y313" s="241">
        <v>710</v>
      </c>
      <c r="Z313" s="242">
        <v>2014</v>
      </c>
    </row>
    <row r="314" spans="1:26">
      <c r="A314" s="64">
        <v>6</v>
      </c>
      <c r="B314" s="27">
        <v>4</v>
      </c>
      <c r="C314" s="27">
        <v>3</v>
      </c>
      <c r="D314" s="63">
        <v>162016</v>
      </c>
      <c r="E314" s="27" t="s">
        <v>42</v>
      </c>
      <c r="F314" s="240">
        <v>8552</v>
      </c>
      <c r="G314" s="241">
        <v>1161</v>
      </c>
      <c r="H314" s="241">
        <v>1281</v>
      </c>
      <c r="I314" s="241">
        <v>1679</v>
      </c>
      <c r="J314" s="241">
        <v>1692</v>
      </c>
      <c r="K314" s="241">
        <v>1616</v>
      </c>
      <c r="L314" s="242">
        <v>1123</v>
      </c>
      <c r="M314" s="241">
        <v>2442</v>
      </c>
      <c r="N314" s="241">
        <v>4121</v>
      </c>
      <c r="O314" s="242">
        <v>4431</v>
      </c>
      <c r="P314" s="241">
        <v>4449</v>
      </c>
      <c r="Q314" s="242">
        <v>4103</v>
      </c>
      <c r="R314" s="241">
        <v>865</v>
      </c>
      <c r="S314" s="242">
        <v>814</v>
      </c>
      <c r="T314" s="241">
        <v>2345</v>
      </c>
      <c r="U314" s="242">
        <v>2086</v>
      </c>
      <c r="V314" s="241">
        <v>3210</v>
      </c>
      <c r="W314" s="242">
        <v>2900</v>
      </c>
      <c r="X314" s="241">
        <v>6110</v>
      </c>
      <c r="Y314" s="241">
        <v>1679</v>
      </c>
      <c r="Z314" s="242">
        <v>4431</v>
      </c>
    </row>
    <row r="315" spans="1:26">
      <c r="A315" s="64">
        <v>6</v>
      </c>
      <c r="B315" s="27">
        <v>4</v>
      </c>
      <c r="C315" s="27">
        <v>3</v>
      </c>
      <c r="D315" s="63">
        <v>154032</v>
      </c>
      <c r="E315" s="27" t="s">
        <v>28</v>
      </c>
      <c r="F315" s="240">
        <v>5712</v>
      </c>
      <c r="G315" s="241">
        <v>762</v>
      </c>
      <c r="H315" s="241">
        <v>786</v>
      </c>
      <c r="I315" s="241">
        <v>1076</v>
      </c>
      <c r="J315" s="241">
        <v>1099</v>
      </c>
      <c r="K315" s="241">
        <v>1154</v>
      </c>
      <c r="L315" s="242">
        <v>835</v>
      </c>
      <c r="M315" s="241">
        <v>1548</v>
      </c>
      <c r="N315" s="241">
        <v>2624</v>
      </c>
      <c r="O315" s="242">
        <v>3088</v>
      </c>
      <c r="P315" s="241">
        <v>2959</v>
      </c>
      <c r="Q315" s="242">
        <v>2753</v>
      </c>
      <c r="R315" s="241">
        <v>578</v>
      </c>
      <c r="S315" s="242">
        <v>498</v>
      </c>
      <c r="T315" s="241">
        <v>1566</v>
      </c>
      <c r="U315" s="242">
        <v>1522</v>
      </c>
      <c r="V315" s="241">
        <v>2144</v>
      </c>
      <c r="W315" s="242">
        <v>2020</v>
      </c>
      <c r="X315" s="241">
        <v>4164</v>
      </c>
      <c r="Y315" s="241">
        <v>1076</v>
      </c>
      <c r="Z315" s="242">
        <v>3088</v>
      </c>
    </row>
    <row r="316" spans="1:26">
      <c r="A316" s="64">
        <v>6</v>
      </c>
      <c r="B316" s="27">
        <v>4</v>
      </c>
      <c r="C316" s="27">
        <v>3</v>
      </c>
      <c r="D316" s="63">
        <v>382024</v>
      </c>
      <c r="E316" s="27" t="s">
        <v>87</v>
      </c>
      <c r="F316" s="240">
        <v>8430</v>
      </c>
      <c r="G316" s="241">
        <v>1076</v>
      </c>
      <c r="H316" s="241">
        <v>1159</v>
      </c>
      <c r="I316" s="241">
        <v>1505</v>
      </c>
      <c r="J316" s="241">
        <v>1615</v>
      </c>
      <c r="K316" s="241">
        <v>1763</v>
      </c>
      <c r="L316" s="242">
        <v>1312</v>
      </c>
      <c r="M316" s="241">
        <v>2235</v>
      </c>
      <c r="N316" s="241">
        <v>3740</v>
      </c>
      <c r="O316" s="242">
        <v>4690</v>
      </c>
      <c r="P316" s="241">
        <v>4289</v>
      </c>
      <c r="Q316" s="242">
        <v>4141</v>
      </c>
      <c r="R316" s="241">
        <v>792</v>
      </c>
      <c r="S316" s="242">
        <v>713</v>
      </c>
      <c r="T316" s="241">
        <v>2376</v>
      </c>
      <c r="U316" s="242">
        <v>2314</v>
      </c>
      <c r="V316" s="241">
        <v>3168</v>
      </c>
      <c r="W316" s="242">
        <v>3027</v>
      </c>
      <c r="X316" s="241">
        <v>6195</v>
      </c>
      <c r="Y316" s="241">
        <v>1505</v>
      </c>
      <c r="Z316" s="242">
        <v>4690</v>
      </c>
    </row>
    <row r="317" spans="1:26">
      <c r="A317" s="64">
        <v>6</v>
      </c>
      <c r="B317" s="27">
        <v>4</v>
      </c>
      <c r="C317" s="27">
        <v>3</v>
      </c>
      <c r="D317" s="63">
        <v>378016</v>
      </c>
      <c r="E317" s="27" t="s">
        <v>80</v>
      </c>
      <c r="F317" s="240">
        <v>5302</v>
      </c>
      <c r="G317" s="241">
        <v>741</v>
      </c>
      <c r="H317" s="241">
        <v>795</v>
      </c>
      <c r="I317" s="241">
        <v>945</v>
      </c>
      <c r="J317" s="241">
        <v>950</v>
      </c>
      <c r="K317" s="241">
        <v>1076</v>
      </c>
      <c r="L317" s="242">
        <v>795</v>
      </c>
      <c r="M317" s="241">
        <v>1536</v>
      </c>
      <c r="N317" s="241">
        <v>2481</v>
      </c>
      <c r="O317" s="242">
        <v>2821</v>
      </c>
      <c r="P317" s="241">
        <v>2759</v>
      </c>
      <c r="Q317" s="242">
        <v>2543</v>
      </c>
      <c r="R317" s="241">
        <v>513</v>
      </c>
      <c r="S317" s="242">
        <v>432</v>
      </c>
      <c r="T317" s="241">
        <v>1468</v>
      </c>
      <c r="U317" s="242">
        <v>1353</v>
      </c>
      <c r="V317" s="241">
        <v>1981</v>
      </c>
      <c r="W317" s="242">
        <v>1785</v>
      </c>
      <c r="X317" s="241">
        <v>3766</v>
      </c>
      <c r="Y317" s="241">
        <v>945</v>
      </c>
      <c r="Z317" s="242">
        <v>2821</v>
      </c>
    </row>
    <row r="318" spans="1:26">
      <c r="A318" s="64">
        <v>6</v>
      </c>
      <c r="B318" s="27">
        <v>4</v>
      </c>
      <c r="C318" s="27">
        <v>3</v>
      </c>
      <c r="D318" s="63">
        <v>382028</v>
      </c>
      <c r="E318" s="27" t="s">
        <v>88</v>
      </c>
      <c r="F318" s="240">
        <v>6424</v>
      </c>
      <c r="G318" s="241">
        <v>865</v>
      </c>
      <c r="H318" s="241">
        <v>928</v>
      </c>
      <c r="I318" s="241">
        <v>1240</v>
      </c>
      <c r="J318" s="241">
        <v>1226</v>
      </c>
      <c r="K318" s="241">
        <v>1253</v>
      </c>
      <c r="L318" s="242">
        <v>912</v>
      </c>
      <c r="M318" s="241">
        <v>1793</v>
      </c>
      <c r="N318" s="241">
        <v>3033</v>
      </c>
      <c r="O318" s="242">
        <v>3391</v>
      </c>
      <c r="P318" s="241">
        <v>3391</v>
      </c>
      <c r="Q318" s="242">
        <v>3033</v>
      </c>
      <c r="R318" s="241">
        <v>652</v>
      </c>
      <c r="S318" s="242">
        <v>588</v>
      </c>
      <c r="T318" s="241">
        <v>1790</v>
      </c>
      <c r="U318" s="242">
        <v>1601</v>
      </c>
      <c r="V318" s="241">
        <v>2442</v>
      </c>
      <c r="W318" s="242">
        <v>2189</v>
      </c>
      <c r="X318" s="241">
        <v>4631</v>
      </c>
      <c r="Y318" s="241">
        <v>1240</v>
      </c>
      <c r="Z318" s="242">
        <v>3391</v>
      </c>
    </row>
    <row r="319" spans="1:26">
      <c r="A319" s="64">
        <v>6</v>
      </c>
      <c r="B319" s="27">
        <v>4</v>
      </c>
      <c r="C319" s="27">
        <v>3</v>
      </c>
      <c r="D319" s="63">
        <v>382044</v>
      </c>
      <c r="E319" s="27" t="s">
        <v>90</v>
      </c>
      <c r="F319" s="240">
        <v>8165</v>
      </c>
      <c r="G319" s="241">
        <v>1161</v>
      </c>
      <c r="H319" s="241">
        <v>1245</v>
      </c>
      <c r="I319" s="241">
        <v>1513</v>
      </c>
      <c r="J319" s="241">
        <v>1522</v>
      </c>
      <c r="K319" s="241">
        <v>1516</v>
      </c>
      <c r="L319" s="242">
        <v>1208</v>
      </c>
      <c r="M319" s="241">
        <v>2406</v>
      </c>
      <c r="N319" s="241">
        <v>3919</v>
      </c>
      <c r="O319" s="242">
        <v>4246</v>
      </c>
      <c r="P319" s="241">
        <v>4271</v>
      </c>
      <c r="Q319" s="242">
        <v>3894</v>
      </c>
      <c r="R319" s="241">
        <v>829</v>
      </c>
      <c r="S319" s="242">
        <v>684</v>
      </c>
      <c r="T319" s="241">
        <v>2187</v>
      </c>
      <c r="U319" s="242">
        <v>2059</v>
      </c>
      <c r="V319" s="241">
        <v>3016</v>
      </c>
      <c r="W319" s="242">
        <v>2743</v>
      </c>
      <c r="X319" s="241">
        <v>5759</v>
      </c>
      <c r="Y319" s="241">
        <v>1513</v>
      </c>
      <c r="Z319" s="242">
        <v>4246</v>
      </c>
    </row>
    <row r="320" spans="1:26">
      <c r="A320" s="64">
        <v>6</v>
      </c>
      <c r="B320" s="27">
        <v>4</v>
      </c>
      <c r="C320" s="27">
        <v>3</v>
      </c>
      <c r="D320" s="63">
        <v>570028</v>
      </c>
      <c r="E320" s="27" t="s">
        <v>120</v>
      </c>
      <c r="F320" s="240">
        <v>5886</v>
      </c>
      <c r="G320" s="241">
        <v>833</v>
      </c>
      <c r="H320" s="241">
        <v>802</v>
      </c>
      <c r="I320" s="241">
        <v>1018</v>
      </c>
      <c r="J320" s="241">
        <v>1054</v>
      </c>
      <c r="K320" s="241">
        <v>1179</v>
      </c>
      <c r="L320" s="242">
        <v>1000</v>
      </c>
      <c r="M320" s="241">
        <v>1635</v>
      </c>
      <c r="N320" s="241">
        <v>2653</v>
      </c>
      <c r="O320" s="242">
        <v>3233</v>
      </c>
      <c r="P320" s="241">
        <v>3052</v>
      </c>
      <c r="Q320" s="242">
        <v>2834</v>
      </c>
      <c r="R320" s="241">
        <v>485</v>
      </c>
      <c r="S320" s="242">
        <v>533</v>
      </c>
      <c r="T320" s="241">
        <v>1707</v>
      </c>
      <c r="U320" s="242">
        <v>1526</v>
      </c>
      <c r="V320" s="241">
        <v>2192</v>
      </c>
      <c r="W320" s="242">
        <v>2059</v>
      </c>
      <c r="X320" s="241">
        <v>4251</v>
      </c>
      <c r="Y320" s="241">
        <v>1018</v>
      </c>
      <c r="Z320" s="242">
        <v>3233</v>
      </c>
    </row>
    <row r="321" spans="1:26">
      <c r="A321" s="64">
        <v>6</v>
      </c>
      <c r="B321" s="27">
        <v>4</v>
      </c>
      <c r="C321" s="27">
        <v>3</v>
      </c>
      <c r="D321" s="63">
        <v>378024</v>
      </c>
      <c r="E321" s="27" t="s">
        <v>81</v>
      </c>
      <c r="F321" s="240">
        <v>5581</v>
      </c>
      <c r="G321" s="241">
        <v>744</v>
      </c>
      <c r="H321" s="241">
        <v>808</v>
      </c>
      <c r="I321" s="241">
        <v>1004</v>
      </c>
      <c r="J321" s="241">
        <v>1062</v>
      </c>
      <c r="K321" s="241">
        <v>1110</v>
      </c>
      <c r="L321" s="242">
        <v>853</v>
      </c>
      <c r="M321" s="241">
        <v>1552</v>
      </c>
      <c r="N321" s="241">
        <v>2556</v>
      </c>
      <c r="O321" s="242">
        <v>3025</v>
      </c>
      <c r="P321" s="241">
        <v>2888</v>
      </c>
      <c r="Q321" s="242">
        <v>2693</v>
      </c>
      <c r="R321" s="241">
        <v>525</v>
      </c>
      <c r="S321" s="242">
        <v>479</v>
      </c>
      <c r="T321" s="241">
        <v>1584</v>
      </c>
      <c r="U321" s="242">
        <v>1441</v>
      </c>
      <c r="V321" s="241">
        <v>2109</v>
      </c>
      <c r="W321" s="242">
        <v>1920</v>
      </c>
      <c r="X321" s="241">
        <v>4029</v>
      </c>
      <c r="Y321" s="241">
        <v>1004</v>
      </c>
      <c r="Z321" s="242">
        <v>3025</v>
      </c>
    </row>
    <row r="322" spans="1:26">
      <c r="A322" s="64">
        <v>6</v>
      </c>
      <c r="B322" s="27">
        <v>4</v>
      </c>
      <c r="C322" s="27">
        <v>3</v>
      </c>
      <c r="D322" s="63">
        <v>962052</v>
      </c>
      <c r="E322" s="27" t="s">
        <v>154</v>
      </c>
      <c r="F322" s="240">
        <v>4911</v>
      </c>
      <c r="G322" s="241">
        <v>691</v>
      </c>
      <c r="H322" s="241">
        <v>687</v>
      </c>
      <c r="I322" s="241">
        <v>843</v>
      </c>
      <c r="J322" s="241">
        <v>956</v>
      </c>
      <c r="K322" s="241">
        <v>999</v>
      </c>
      <c r="L322" s="242">
        <v>735</v>
      </c>
      <c r="M322" s="241">
        <v>1378</v>
      </c>
      <c r="N322" s="241">
        <v>2221</v>
      </c>
      <c r="O322" s="242">
        <v>2690</v>
      </c>
      <c r="P322" s="241">
        <v>2571</v>
      </c>
      <c r="Q322" s="242">
        <v>2340</v>
      </c>
      <c r="R322" s="241">
        <v>451</v>
      </c>
      <c r="S322" s="242">
        <v>392</v>
      </c>
      <c r="T322" s="241">
        <v>1415</v>
      </c>
      <c r="U322" s="242">
        <v>1275</v>
      </c>
      <c r="V322" s="241">
        <v>1866</v>
      </c>
      <c r="W322" s="242">
        <v>1667</v>
      </c>
      <c r="X322" s="241">
        <v>3533</v>
      </c>
      <c r="Y322" s="241">
        <v>843</v>
      </c>
      <c r="Z322" s="242">
        <v>2690</v>
      </c>
    </row>
    <row r="323" spans="1:26">
      <c r="A323" s="64">
        <v>6</v>
      </c>
      <c r="B323" s="27">
        <v>4</v>
      </c>
      <c r="C323" s="27">
        <v>3</v>
      </c>
      <c r="D323" s="63">
        <v>770032</v>
      </c>
      <c r="E323" s="27" t="s">
        <v>131</v>
      </c>
      <c r="F323" s="240">
        <v>7337</v>
      </c>
      <c r="G323" s="241">
        <v>947</v>
      </c>
      <c r="H323" s="241">
        <v>1021</v>
      </c>
      <c r="I323" s="241">
        <v>1354</v>
      </c>
      <c r="J323" s="241">
        <v>1396</v>
      </c>
      <c r="K323" s="241">
        <v>1518</v>
      </c>
      <c r="L323" s="242">
        <v>1101</v>
      </c>
      <c r="M323" s="241">
        <v>1968</v>
      </c>
      <c r="N323" s="241">
        <v>3322</v>
      </c>
      <c r="O323" s="242">
        <v>4015</v>
      </c>
      <c r="P323" s="241">
        <v>3754</v>
      </c>
      <c r="Q323" s="242">
        <v>3583</v>
      </c>
      <c r="R323" s="241">
        <v>671</v>
      </c>
      <c r="S323" s="242">
        <v>683</v>
      </c>
      <c r="T323" s="241">
        <v>2032</v>
      </c>
      <c r="U323" s="242">
        <v>1983</v>
      </c>
      <c r="V323" s="241">
        <v>2703</v>
      </c>
      <c r="W323" s="242">
        <v>2666</v>
      </c>
      <c r="X323" s="241">
        <v>5369</v>
      </c>
      <c r="Y323" s="241">
        <v>1354</v>
      </c>
      <c r="Z323" s="242">
        <v>4015</v>
      </c>
    </row>
    <row r="324" spans="1:26">
      <c r="A324" s="64">
        <v>6</v>
      </c>
      <c r="B324" s="27">
        <v>4</v>
      </c>
      <c r="C324" s="27">
        <v>3</v>
      </c>
      <c r="D324" s="63">
        <v>374036</v>
      </c>
      <c r="E324" s="27" t="s">
        <v>76</v>
      </c>
      <c r="F324" s="240">
        <v>4107</v>
      </c>
      <c r="G324" s="241">
        <v>557</v>
      </c>
      <c r="H324" s="241">
        <v>597</v>
      </c>
      <c r="I324" s="241">
        <v>781</v>
      </c>
      <c r="J324" s="241">
        <v>734</v>
      </c>
      <c r="K324" s="241">
        <v>817</v>
      </c>
      <c r="L324" s="242">
        <v>621</v>
      </c>
      <c r="M324" s="241">
        <v>1154</v>
      </c>
      <c r="N324" s="241">
        <v>1935</v>
      </c>
      <c r="O324" s="242">
        <v>2172</v>
      </c>
      <c r="P324" s="241">
        <v>2099</v>
      </c>
      <c r="Q324" s="242">
        <v>2008</v>
      </c>
      <c r="R324" s="241">
        <v>417</v>
      </c>
      <c r="S324" s="242">
        <v>364</v>
      </c>
      <c r="T324" s="241">
        <v>1113</v>
      </c>
      <c r="U324" s="242">
        <v>1059</v>
      </c>
      <c r="V324" s="241">
        <v>1530</v>
      </c>
      <c r="W324" s="242">
        <v>1423</v>
      </c>
      <c r="X324" s="241">
        <v>2953</v>
      </c>
      <c r="Y324" s="241">
        <v>781</v>
      </c>
      <c r="Z324" s="242">
        <v>2172</v>
      </c>
    </row>
    <row r="325" spans="1:26">
      <c r="A325" s="64">
        <v>6</v>
      </c>
      <c r="B325" s="27">
        <v>4</v>
      </c>
      <c r="C325" s="27">
        <v>3</v>
      </c>
      <c r="D325" s="63">
        <v>754028</v>
      </c>
      <c r="E325" s="27" t="s">
        <v>269</v>
      </c>
      <c r="F325" s="240">
        <v>9995</v>
      </c>
      <c r="G325" s="241">
        <v>1361</v>
      </c>
      <c r="H325" s="241">
        <v>1351</v>
      </c>
      <c r="I325" s="241">
        <v>1690</v>
      </c>
      <c r="J325" s="241">
        <v>1822</v>
      </c>
      <c r="K325" s="241">
        <v>2051</v>
      </c>
      <c r="L325" s="242">
        <v>1720</v>
      </c>
      <c r="M325" s="241">
        <v>2712</v>
      </c>
      <c r="N325" s="241">
        <v>4402</v>
      </c>
      <c r="O325" s="242">
        <v>5593</v>
      </c>
      <c r="P325" s="241">
        <v>5236</v>
      </c>
      <c r="Q325" s="242">
        <v>4759</v>
      </c>
      <c r="R325" s="241">
        <v>863</v>
      </c>
      <c r="S325" s="242">
        <v>827</v>
      </c>
      <c r="T325" s="241">
        <v>2977</v>
      </c>
      <c r="U325" s="242">
        <v>2616</v>
      </c>
      <c r="V325" s="241">
        <v>3840</v>
      </c>
      <c r="W325" s="242">
        <v>3443</v>
      </c>
      <c r="X325" s="241">
        <v>7283</v>
      </c>
      <c r="Y325" s="241">
        <v>1690</v>
      </c>
      <c r="Z325" s="242">
        <v>5593</v>
      </c>
    </row>
    <row r="326" spans="1:26">
      <c r="A326" s="64">
        <v>6</v>
      </c>
      <c r="B326" s="27">
        <v>4</v>
      </c>
      <c r="C326" s="27">
        <v>3</v>
      </c>
      <c r="D326" s="63">
        <v>382048</v>
      </c>
      <c r="E326" s="27" t="s">
        <v>91</v>
      </c>
      <c r="F326" s="240">
        <v>5375</v>
      </c>
      <c r="G326" s="241">
        <v>691</v>
      </c>
      <c r="H326" s="241">
        <v>722</v>
      </c>
      <c r="I326" s="241">
        <v>1038</v>
      </c>
      <c r="J326" s="241">
        <v>1062</v>
      </c>
      <c r="K326" s="241">
        <v>1033</v>
      </c>
      <c r="L326" s="242">
        <v>829</v>
      </c>
      <c r="M326" s="241">
        <v>1413</v>
      </c>
      <c r="N326" s="241">
        <v>2451</v>
      </c>
      <c r="O326" s="242">
        <v>2924</v>
      </c>
      <c r="P326" s="241">
        <v>2889</v>
      </c>
      <c r="Q326" s="242">
        <v>2486</v>
      </c>
      <c r="R326" s="241">
        <v>557</v>
      </c>
      <c r="S326" s="242">
        <v>481</v>
      </c>
      <c r="T326" s="241">
        <v>1575</v>
      </c>
      <c r="U326" s="242">
        <v>1349</v>
      </c>
      <c r="V326" s="241">
        <v>2132</v>
      </c>
      <c r="W326" s="242">
        <v>1830</v>
      </c>
      <c r="X326" s="241">
        <v>3962</v>
      </c>
      <c r="Y326" s="241">
        <v>1038</v>
      </c>
      <c r="Z326" s="242">
        <v>2924</v>
      </c>
    </row>
    <row r="327" spans="1:26">
      <c r="A327" s="64">
        <v>6</v>
      </c>
      <c r="B327" s="27">
        <v>4</v>
      </c>
      <c r="C327" s="27">
        <v>3</v>
      </c>
      <c r="D327" s="63">
        <v>170032</v>
      </c>
      <c r="E327" s="27" t="s">
        <v>51</v>
      </c>
      <c r="F327" s="240">
        <v>5849</v>
      </c>
      <c r="G327" s="241">
        <v>797</v>
      </c>
      <c r="H327" s="241">
        <v>851</v>
      </c>
      <c r="I327" s="241">
        <v>1052</v>
      </c>
      <c r="J327" s="241">
        <v>1083</v>
      </c>
      <c r="K327" s="241">
        <v>1179</v>
      </c>
      <c r="L327" s="242">
        <v>887</v>
      </c>
      <c r="M327" s="241">
        <v>1648</v>
      </c>
      <c r="N327" s="241">
        <v>2700</v>
      </c>
      <c r="O327" s="242">
        <v>3149</v>
      </c>
      <c r="P327" s="241">
        <v>2998</v>
      </c>
      <c r="Q327" s="242">
        <v>2851</v>
      </c>
      <c r="R327" s="241">
        <v>505</v>
      </c>
      <c r="S327" s="242">
        <v>547</v>
      </c>
      <c r="T327" s="241">
        <v>1631</v>
      </c>
      <c r="U327" s="242">
        <v>1518</v>
      </c>
      <c r="V327" s="241">
        <v>2136</v>
      </c>
      <c r="W327" s="242">
        <v>2065</v>
      </c>
      <c r="X327" s="241">
        <v>4201</v>
      </c>
      <c r="Y327" s="241">
        <v>1052</v>
      </c>
      <c r="Z327" s="242">
        <v>3149</v>
      </c>
    </row>
    <row r="328" spans="1:26">
      <c r="A328" s="64">
        <v>6</v>
      </c>
      <c r="B328" s="27">
        <v>4</v>
      </c>
      <c r="C328" s="27">
        <v>3</v>
      </c>
      <c r="D328" s="63">
        <v>378028</v>
      </c>
      <c r="E328" s="27" t="s">
        <v>82</v>
      </c>
      <c r="F328" s="240">
        <v>5955</v>
      </c>
      <c r="G328" s="241">
        <v>822</v>
      </c>
      <c r="H328" s="241">
        <v>878</v>
      </c>
      <c r="I328" s="241">
        <v>1105</v>
      </c>
      <c r="J328" s="241">
        <v>1123</v>
      </c>
      <c r="K328" s="241">
        <v>1183</v>
      </c>
      <c r="L328" s="242">
        <v>844</v>
      </c>
      <c r="M328" s="241">
        <v>1700</v>
      </c>
      <c r="N328" s="241">
        <v>2805</v>
      </c>
      <c r="O328" s="242">
        <v>3150</v>
      </c>
      <c r="P328" s="241">
        <v>3117</v>
      </c>
      <c r="Q328" s="242">
        <v>2838</v>
      </c>
      <c r="R328" s="241">
        <v>568</v>
      </c>
      <c r="S328" s="242">
        <v>537</v>
      </c>
      <c r="T328" s="241">
        <v>1700</v>
      </c>
      <c r="U328" s="242">
        <v>1450</v>
      </c>
      <c r="V328" s="241">
        <v>2268</v>
      </c>
      <c r="W328" s="242">
        <v>1987</v>
      </c>
      <c r="X328" s="241">
        <v>4255</v>
      </c>
      <c r="Y328" s="241">
        <v>1105</v>
      </c>
      <c r="Z328" s="242">
        <v>3150</v>
      </c>
    </row>
    <row r="329" spans="1:26">
      <c r="A329" s="64">
        <v>6</v>
      </c>
      <c r="B329" s="27">
        <v>4</v>
      </c>
      <c r="C329" s="27">
        <v>3</v>
      </c>
      <c r="D329" s="63">
        <v>958040</v>
      </c>
      <c r="E329" s="27" t="s">
        <v>147</v>
      </c>
      <c r="F329" s="240">
        <v>4816</v>
      </c>
      <c r="G329" s="241">
        <v>590</v>
      </c>
      <c r="H329" s="241">
        <v>628</v>
      </c>
      <c r="I329" s="241">
        <v>810</v>
      </c>
      <c r="J329" s="241">
        <v>966</v>
      </c>
      <c r="K329" s="241">
        <v>1020</v>
      </c>
      <c r="L329" s="242">
        <v>802</v>
      </c>
      <c r="M329" s="241">
        <v>1218</v>
      </c>
      <c r="N329" s="241">
        <v>2028</v>
      </c>
      <c r="O329" s="242">
        <v>2788</v>
      </c>
      <c r="P329" s="241">
        <v>2579</v>
      </c>
      <c r="Q329" s="242">
        <v>2237</v>
      </c>
      <c r="R329" s="241">
        <v>414</v>
      </c>
      <c r="S329" s="242">
        <v>396</v>
      </c>
      <c r="T329" s="241">
        <v>1536</v>
      </c>
      <c r="U329" s="242">
        <v>1252</v>
      </c>
      <c r="V329" s="241">
        <v>1950</v>
      </c>
      <c r="W329" s="242">
        <v>1648</v>
      </c>
      <c r="X329" s="241">
        <v>3598</v>
      </c>
      <c r="Y329" s="241">
        <v>810</v>
      </c>
      <c r="Z329" s="242">
        <v>2788</v>
      </c>
    </row>
    <row r="330" spans="1:26">
      <c r="A330" s="64">
        <v>6</v>
      </c>
      <c r="B330" s="27">
        <v>4</v>
      </c>
      <c r="C330" s="27">
        <v>3</v>
      </c>
      <c r="D330" s="63">
        <v>954028</v>
      </c>
      <c r="E330" s="27" t="s">
        <v>143</v>
      </c>
      <c r="F330" s="240">
        <v>4351</v>
      </c>
      <c r="G330" s="241">
        <v>602</v>
      </c>
      <c r="H330" s="241">
        <v>641</v>
      </c>
      <c r="I330" s="241">
        <v>789</v>
      </c>
      <c r="J330" s="241">
        <v>777</v>
      </c>
      <c r="K330" s="241">
        <v>855</v>
      </c>
      <c r="L330" s="242">
        <v>687</v>
      </c>
      <c r="M330" s="241">
        <v>1243</v>
      </c>
      <c r="N330" s="241">
        <v>2032</v>
      </c>
      <c r="O330" s="242">
        <v>2319</v>
      </c>
      <c r="P330" s="241">
        <v>2271</v>
      </c>
      <c r="Q330" s="242">
        <v>2080</v>
      </c>
      <c r="R330" s="241">
        <v>396</v>
      </c>
      <c r="S330" s="242">
        <v>393</v>
      </c>
      <c r="T330" s="241">
        <v>1202</v>
      </c>
      <c r="U330" s="242">
        <v>1117</v>
      </c>
      <c r="V330" s="241">
        <v>1598</v>
      </c>
      <c r="W330" s="242">
        <v>1510</v>
      </c>
      <c r="X330" s="241">
        <v>3108</v>
      </c>
      <c r="Y330" s="241">
        <v>789</v>
      </c>
      <c r="Z330" s="242">
        <v>2319</v>
      </c>
    </row>
    <row r="331" spans="1:26">
      <c r="A331" s="64">
        <v>6</v>
      </c>
      <c r="B331" s="27">
        <v>4</v>
      </c>
      <c r="C331" s="27">
        <v>3</v>
      </c>
      <c r="D331" s="63">
        <v>958044</v>
      </c>
      <c r="E331" s="27" t="s">
        <v>148</v>
      </c>
      <c r="F331" s="240">
        <v>5453</v>
      </c>
      <c r="G331" s="241">
        <v>758</v>
      </c>
      <c r="H331" s="241">
        <v>772</v>
      </c>
      <c r="I331" s="241">
        <v>928</v>
      </c>
      <c r="J331" s="241">
        <v>1005</v>
      </c>
      <c r="K331" s="241">
        <v>1152</v>
      </c>
      <c r="L331" s="242">
        <v>838</v>
      </c>
      <c r="M331" s="241">
        <v>1530</v>
      </c>
      <c r="N331" s="241">
        <v>2458</v>
      </c>
      <c r="O331" s="242">
        <v>2995</v>
      </c>
      <c r="P331" s="241">
        <v>2779</v>
      </c>
      <c r="Q331" s="242">
        <v>2674</v>
      </c>
      <c r="R331" s="241">
        <v>464</v>
      </c>
      <c r="S331" s="242">
        <v>464</v>
      </c>
      <c r="T331" s="241">
        <v>1550</v>
      </c>
      <c r="U331" s="242">
        <v>1445</v>
      </c>
      <c r="V331" s="241">
        <v>2014</v>
      </c>
      <c r="W331" s="242">
        <v>1909</v>
      </c>
      <c r="X331" s="241">
        <v>3923</v>
      </c>
      <c r="Y331" s="241">
        <v>928</v>
      </c>
      <c r="Z331" s="242">
        <v>2995</v>
      </c>
    </row>
    <row r="332" spans="1:26">
      <c r="A332" s="64">
        <v>6</v>
      </c>
      <c r="B332" s="27">
        <v>4</v>
      </c>
      <c r="C332" s="27">
        <v>3</v>
      </c>
      <c r="D332" s="63">
        <v>754044</v>
      </c>
      <c r="E332" s="27" t="s">
        <v>220</v>
      </c>
      <c r="F332" s="240">
        <v>5496</v>
      </c>
      <c r="G332" s="241">
        <v>772</v>
      </c>
      <c r="H332" s="241">
        <v>829</v>
      </c>
      <c r="I332" s="241">
        <v>991</v>
      </c>
      <c r="J332" s="241">
        <v>992</v>
      </c>
      <c r="K332" s="241">
        <v>1037</v>
      </c>
      <c r="L332" s="242">
        <v>875</v>
      </c>
      <c r="M332" s="241">
        <v>1601</v>
      </c>
      <c r="N332" s="241">
        <v>2592</v>
      </c>
      <c r="O332" s="242">
        <v>2904</v>
      </c>
      <c r="P332" s="241">
        <v>2799</v>
      </c>
      <c r="Q332" s="242">
        <v>2697</v>
      </c>
      <c r="R332" s="241">
        <v>498</v>
      </c>
      <c r="S332" s="242">
        <v>493</v>
      </c>
      <c r="T332" s="241">
        <v>1456</v>
      </c>
      <c r="U332" s="242">
        <v>1448</v>
      </c>
      <c r="V332" s="241">
        <v>1954</v>
      </c>
      <c r="W332" s="242">
        <v>1941</v>
      </c>
      <c r="X332" s="241">
        <v>3895</v>
      </c>
      <c r="Y332" s="241">
        <v>991</v>
      </c>
      <c r="Z332" s="242">
        <v>2904</v>
      </c>
    </row>
    <row r="333" spans="1:26">
      <c r="A333" s="64">
        <v>6</v>
      </c>
      <c r="B333" s="27">
        <v>4</v>
      </c>
      <c r="C333" s="27">
        <v>3</v>
      </c>
      <c r="D333" s="63">
        <v>974044</v>
      </c>
      <c r="E333" s="27" t="s">
        <v>159</v>
      </c>
      <c r="F333" s="240">
        <v>4587</v>
      </c>
      <c r="G333" s="241">
        <v>583</v>
      </c>
      <c r="H333" s="241">
        <v>656</v>
      </c>
      <c r="I333" s="241">
        <v>834</v>
      </c>
      <c r="J333" s="241">
        <v>833</v>
      </c>
      <c r="K333" s="241">
        <v>952</v>
      </c>
      <c r="L333" s="242">
        <v>729</v>
      </c>
      <c r="M333" s="241">
        <v>1239</v>
      </c>
      <c r="N333" s="241">
        <v>2073</v>
      </c>
      <c r="O333" s="242">
        <v>2514</v>
      </c>
      <c r="P333" s="241">
        <v>2387</v>
      </c>
      <c r="Q333" s="242">
        <v>2200</v>
      </c>
      <c r="R333" s="241">
        <v>419</v>
      </c>
      <c r="S333" s="242">
        <v>415</v>
      </c>
      <c r="T333" s="241">
        <v>1309</v>
      </c>
      <c r="U333" s="242">
        <v>1205</v>
      </c>
      <c r="V333" s="241">
        <v>1728</v>
      </c>
      <c r="W333" s="242">
        <v>1620</v>
      </c>
      <c r="X333" s="241">
        <v>3348</v>
      </c>
      <c r="Y333" s="241">
        <v>834</v>
      </c>
      <c r="Z333" s="242">
        <v>2514</v>
      </c>
    </row>
    <row r="334" spans="1:26">
      <c r="A334" s="64">
        <v>6</v>
      </c>
      <c r="B334" s="27">
        <v>4</v>
      </c>
      <c r="C334" s="27">
        <v>3</v>
      </c>
      <c r="D334" s="63">
        <v>378032</v>
      </c>
      <c r="E334" s="61" t="s">
        <v>83</v>
      </c>
      <c r="F334" s="240">
        <v>6574</v>
      </c>
      <c r="G334" s="241">
        <v>929</v>
      </c>
      <c r="H334" s="241">
        <v>1017</v>
      </c>
      <c r="I334" s="241">
        <v>1204</v>
      </c>
      <c r="J334" s="241">
        <v>1200</v>
      </c>
      <c r="K334" s="241">
        <v>1198</v>
      </c>
      <c r="L334" s="242">
        <v>1026</v>
      </c>
      <c r="M334" s="241">
        <v>1946</v>
      </c>
      <c r="N334" s="241">
        <v>3150</v>
      </c>
      <c r="O334" s="242">
        <v>3424</v>
      </c>
      <c r="P334" s="241">
        <v>3448</v>
      </c>
      <c r="Q334" s="242">
        <v>3126</v>
      </c>
      <c r="R334" s="241">
        <v>646</v>
      </c>
      <c r="S334" s="242">
        <v>558</v>
      </c>
      <c r="T334" s="241">
        <v>1787</v>
      </c>
      <c r="U334" s="242">
        <v>1637</v>
      </c>
      <c r="V334" s="241">
        <v>2433</v>
      </c>
      <c r="W334" s="242">
        <v>2195</v>
      </c>
      <c r="X334" s="241">
        <v>4628</v>
      </c>
      <c r="Y334" s="241">
        <v>1204</v>
      </c>
      <c r="Z334" s="242">
        <v>3424</v>
      </c>
    </row>
    <row r="335" spans="1:26">
      <c r="A335" s="64">
        <v>6</v>
      </c>
      <c r="B335" s="27">
        <v>4</v>
      </c>
      <c r="C335" s="27">
        <v>3</v>
      </c>
      <c r="D335" s="63">
        <v>954032</v>
      </c>
      <c r="E335" s="27" t="s">
        <v>144</v>
      </c>
      <c r="F335" s="240">
        <v>5043</v>
      </c>
      <c r="G335" s="241">
        <v>675</v>
      </c>
      <c r="H335" s="241">
        <v>722</v>
      </c>
      <c r="I335" s="241">
        <v>910</v>
      </c>
      <c r="J335" s="241">
        <v>941</v>
      </c>
      <c r="K335" s="241">
        <v>1028</v>
      </c>
      <c r="L335" s="242">
        <v>767</v>
      </c>
      <c r="M335" s="241">
        <v>1397</v>
      </c>
      <c r="N335" s="241">
        <v>2307</v>
      </c>
      <c r="O335" s="242">
        <v>2736</v>
      </c>
      <c r="P335" s="241">
        <v>2627</v>
      </c>
      <c r="Q335" s="242">
        <v>2416</v>
      </c>
      <c r="R335" s="241">
        <v>468</v>
      </c>
      <c r="S335" s="242">
        <v>442</v>
      </c>
      <c r="T335" s="241">
        <v>1470</v>
      </c>
      <c r="U335" s="242">
        <v>1266</v>
      </c>
      <c r="V335" s="241">
        <v>1938</v>
      </c>
      <c r="W335" s="242">
        <v>1708</v>
      </c>
      <c r="X335" s="241">
        <v>3646</v>
      </c>
      <c r="Y335" s="241">
        <v>910</v>
      </c>
      <c r="Z335" s="242">
        <v>2736</v>
      </c>
    </row>
    <row r="336" spans="1:26">
      <c r="A336" s="64">
        <v>6</v>
      </c>
      <c r="B336" s="27">
        <v>4</v>
      </c>
      <c r="C336" s="27">
        <v>3</v>
      </c>
      <c r="D336" s="63">
        <v>374048</v>
      </c>
      <c r="E336" s="27" t="s">
        <v>77</v>
      </c>
      <c r="F336" s="240">
        <v>4960</v>
      </c>
      <c r="G336" s="241">
        <v>723</v>
      </c>
      <c r="H336" s="241">
        <v>706</v>
      </c>
      <c r="I336" s="241">
        <v>853</v>
      </c>
      <c r="J336" s="241">
        <v>921</v>
      </c>
      <c r="K336" s="241">
        <v>952</v>
      </c>
      <c r="L336" s="242">
        <v>805</v>
      </c>
      <c r="M336" s="241">
        <v>1429</v>
      </c>
      <c r="N336" s="241">
        <v>2282</v>
      </c>
      <c r="O336" s="242">
        <v>2678</v>
      </c>
      <c r="P336" s="241">
        <v>2539</v>
      </c>
      <c r="Q336" s="242">
        <v>2421</v>
      </c>
      <c r="R336" s="241">
        <v>430</v>
      </c>
      <c r="S336" s="242">
        <v>423</v>
      </c>
      <c r="T336" s="241">
        <v>1349</v>
      </c>
      <c r="U336" s="242">
        <v>1329</v>
      </c>
      <c r="V336" s="241">
        <v>1779</v>
      </c>
      <c r="W336" s="242">
        <v>1752</v>
      </c>
      <c r="X336" s="241">
        <v>3531</v>
      </c>
      <c r="Y336" s="241">
        <v>853</v>
      </c>
      <c r="Z336" s="242">
        <v>2678</v>
      </c>
    </row>
    <row r="337" spans="1:26">
      <c r="A337" s="64">
        <v>6</v>
      </c>
      <c r="B337" s="27">
        <v>4</v>
      </c>
      <c r="C337" s="27">
        <v>3</v>
      </c>
      <c r="D337" s="63">
        <v>374052</v>
      </c>
      <c r="E337" s="27" t="s">
        <v>78</v>
      </c>
      <c r="F337" s="240">
        <v>4272</v>
      </c>
      <c r="G337" s="241">
        <v>587</v>
      </c>
      <c r="H337" s="241">
        <v>570</v>
      </c>
      <c r="I337" s="241">
        <v>798</v>
      </c>
      <c r="J337" s="241">
        <v>833</v>
      </c>
      <c r="K337" s="241">
        <v>834</v>
      </c>
      <c r="L337" s="242">
        <v>650</v>
      </c>
      <c r="M337" s="241">
        <v>1157</v>
      </c>
      <c r="N337" s="241">
        <v>1955</v>
      </c>
      <c r="O337" s="242">
        <v>2317</v>
      </c>
      <c r="P337" s="241">
        <v>2255</v>
      </c>
      <c r="Q337" s="242">
        <v>2017</v>
      </c>
      <c r="R337" s="241">
        <v>421</v>
      </c>
      <c r="S337" s="242">
        <v>377</v>
      </c>
      <c r="T337" s="241">
        <v>1226</v>
      </c>
      <c r="U337" s="242">
        <v>1091</v>
      </c>
      <c r="V337" s="241">
        <v>1647</v>
      </c>
      <c r="W337" s="242">
        <v>1468</v>
      </c>
      <c r="X337" s="241">
        <v>3115</v>
      </c>
      <c r="Y337" s="241">
        <v>798</v>
      </c>
      <c r="Z337" s="242">
        <v>2317</v>
      </c>
    </row>
    <row r="338" spans="1:26">
      <c r="A338" s="64"/>
      <c r="B338" s="27"/>
      <c r="C338" s="27"/>
      <c r="D338" s="27"/>
      <c r="E338" s="234" t="s">
        <v>213</v>
      </c>
      <c r="F338" s="243">
        <v>238228</v>
      </c>
      <c r="G338" s="244">
        <v>32713</v>
      </c>
      <c r="H338" s="245">
        <v>34176</v>
      </c>
      <c r="I338" s="245">
        <v>43074</v>
      </c>
      <c r="J338" s="245">
        <v>44380</v>
      </c>
      <c r="K338" s="245">
        <v>47032</v>
      </c>
      <c r="L338" s="243">
        <v>36853</v>
      </c>
      <c r="M338" s="244">
        <v>66889</v>
      </c>
      <c r="N338" s="245">
        <v>109963</v>
      </c>
      <c r="O338" s="243">
        <v>128265</v>
      </c>
      <c r="P338" s="244">
        <v>123570</v>
      </c>
      <c r="Q338" s="243">
        <v>114658</v>
      </c>
      <c r="R338" s="244">
        <v>22229</v>
      </c>
      <c r="S338" s="243">
        <v>20845</v>
      </c>
      <c r="T338" s="244">
        <v>66802</v>
      </c>
      <c r="U338" s="243">
        <v>61463</v>
      </c>
      <c r="V338" s="244">
        <v>89031</v>
      </c>
      <c r="W338" s="243">
        <v>82308</v>
      </c>
      <c r="X338" s="244">
        <v>171339</v>
      </c>
      <c r="Y338" s="246">
        <v>43074</v>
      </c>
      <c r="Z338" s="245">
        <v>128265</v>
      </c>
    </row>
    <row r="339" spans="1:26">
      <c r="A339" s="64">
        <v>7</v>
      </c>
      <c r="B339" s="27">
        <v>1</v>
      </c>
      <c r="C339" s="27">
        <v>4</v>
      </c>
      <c r="D339" s="63">
        <v>362008</v>
      </c>
      <c r="E339" s="27" t="s">
        <v>63</v>
      </c>
      <c r="F339" s="240">
        <v>13697</v>
      </c>
      <c r="G339" s="241">
        <v>2092</v>
      </c>
      <c r="H339" s="241">
        <v>2070</v>
      </c>
      <c r="I339" s="241">
        <v>2494</v>
      </c>
      <c r="J339" s="241">
        <v>2577</v>
      </c>
      <c r="K339" s="241">
        <v>2460</v>
      </c>
      <c r="L339" s="242">
        <v>2004</v>
      </c>
      <c r="M339" s="241">
        <v>4162</v>
      </c>
      <c r="N339" s="241">
        <v>6656</v>
      </c>
      <c r="O339" s="242">
        <v>7041</v>
      </c>
      <c r="P339" s="241">
        <v>7014</v>
      </c>
      <c r="Q339" s="242">
        <v>6683</v>
      </c>
      <c r="R339" s="241">
        <v>1253</v>
      </c>
      <c r="S339" s="242">
        <v>1241</v>
      </c>
      <c r="T339" s="241">
        <v>3604</v>
      </c>
      <c r="U339" s="242">
        <v>3437</v>
      </c>
      <c r="V339" s="241">
        <v>4857</v>
      </c>
      <c r="W339" s="242">
        <v>4678</v>
      </c>
      <c r="X339" s="241">
        <v>9535</v>
      </c>
      <c r="Y339" s="241">
        <v>2494</v>
      </c>
      <c r="Z339" s="242">
        <v>7041</v>
      </c>
    </row>
    <row r="340" spans="1:26">
      <c r="A340" s="64">
        <v>7</v>
      </c>
      <c r="B340" s="27">
        <v>1</v>
      </c>
      <c r="C340" s="27">
        <v>4</v>
      </c>
      <c r="D340" s="63">
        <v>562004</v>
      </c>
      <c r="E340" s="27" t="s">
        <v>104</v>
      </c>
      <c r="F340" s="240">
        <v>13736</v>
      </c>
      <c r="G340" s="241">
        <v>1976</v>
      </c>
      <c r="H340" s="241">
        <v>2027</v>
      </c>
      <c r="I340" s="241">
        <v>2478</v>
      </c>
      <c r="J340" s="241">
        <v>2512</v>
      </c>
      <c r="K340" s="241">
        <v>2615</v>
      </c>
      <c r="L340" s="242">
        <v>2128</v>
      </c>
      <c r="M340" s="241">
        <v>4003</v>
      </c>
      <c r="N340" s="241">
        <v>6481</v>
      </c>
      <c r="O340" s="242">
        <v>7255</v>
      </c>
      <c r="P340" s="241">
        <v>7078</v>
      </c>
      <c r="Q340" s="242">
        <v>6658</v>
      </c>
      <c r="R340" s="241">
        <v>1263</v>
      </c>
      <c r="S340" s="242">
        <v>1215</v>
      </c>
      <c r="T340" s="241">
        <v>3754</v>
      </c>
      <c r="U340" s="242">
        <v>3501</v>
      </c>
      <c r="V340" s="241">
        <v>5017</v>
      </c>
      <c r="W340" s="242">
        <v>4716</v>
      </c>
      <c r="X340" s="241">
        <v>9733</v>
      </c>
      <c r="Y340" s="241">
        <v>2478</v>
      </c>
      <c r="Z340" s="242">
        <v>7255</v>
      </c>
    </row>
    <row r="341" spans="1:26">
      <c r="A341" s="64">
        <v>7</v>
      </c>
      <c r="B341" s="27">
        <v>1</v>
      </c>
      <c r="C341" s="27">
        <v>4</v>
      </c>
      <c r="D341" s="63">
        <v>358008</v>
      </c>
      <c r="E341" s="27" t="s">
        <v>62</v>
      </c>
      <c r="F341" s="240">
        <v>19097</v>
      </c>
      <c r="G341" s="241">
        <v>2812</v>
      </c>
      <c r="H341" s="241">
        <v>2728</v>
      </c>
      <c r="I341" s="241">
        <v>3308</v>
      </c>
      <c r="J341" s="241">
        <v>3633</v>
      </c>
      <c r="K341" s="241">
        <v>3700</v>
      </c>
      <c r="L341" s="242">
        <v>2916</v>
      </c>
      <c r="M341" s="241">
        <v>5540</v>
      </c>
      <c r="N341" s="241">
        <v>8848</v>
      </c>
      <c r="O341" s="242">
        <v>10249</v>
      </c>
      <c r="P341" s="241">
        <v>9922</v>
      </c>
      <c r="Q341" s="242">
        <v>9175</v>
      </c>
      <c r="R341" s="241">
        <v>1703</v>
      </c>
      <c r="S341" s="242">
        <v>1605</v>
      </c>
      <c r="T341" s="241">
        <v>5293</v>
      </c>
      <c r="U341" s="242">
        <v>4956</v>
      </c>
      <c r="V341" s="241">
        <v>6996</v>
      </c>
      <c r="W341" s="242">
        <v>6561</v>
      </c>
      <c r="X341" s="241">
        <v>13557</v>
      </c>
      <c r="Y341" s="241">
        <v>3308</v>
      </c>
      <c r="Z341" s="242">
        <v>10249</v>
      </c>
    </row>
    <row r="342" spans="1:26">
      <c r="A342" s="64">
        <v>7</v>
      </c>
      <c r="B342" s="27">
        <v>1</v>
      </c>
      <c r="C342" s="27">
        <v>4</v>
      </c>
      <c r="D342" s="63">
        <v>334012</v>
      </c>
      <c r="E342" s="27" t="s">
        <v>58</v>
      </c>
      <c r="F342" s="240">
        <v>11347</v>
      </c>
      <c r="G342" s="241">
        <v>1674</v>
      </c>
      <c r="H342" s="241">
        <v>1725</v>
      </c>
      <c r="I342" s="241">
        <v>2029</v>
      </c>
      <c r="J342" s="241">
        <v>2100</v>
      </c>
      <c r="K342" s="241">
        <v>2110</v>
      </c>
      <c r="L342" s="242">
        <v>1709</v>
      </c>
      <c r="M342" s="241">
        <v>3399</v>
      </c>
      <c r="N342" s="241">
        <v>5428</v>
      </c>
      <c r="O342" s="242">
        <v>5919</v>
      </c>
      <c r="P342" s="241">
        <v>5729</v>
      </c>
      <c r="Q342" s="242">
        <v>5618</v>
      </c>
      <c r="R342" s="241">
        <v>1051</v>
      </c>
      <c r="S342" s="242">
        <v>978</v>
      </c>
      <c r="T342" s="241">
        <v>2949</v>
      </c>
      <c r="U342" s="242">
        <v>2970</v>
      </c>
      <c r="V342" s="241">
        <v>4000</v>
      </c>
      <c r="W342" s="242">
        <v>3948</v>
      </c>
      <c r="X342" s="241">
        <v>7948</v>
      </c>
      <c r="Y342" s="241">
        <v>2029</v>
      </c>
      <c r="Z342" s="242">
        <v>5919</v>
      </c>
    </row>
    <row r="343" spans="1:26">
      <c r="A343" s="64">
        <v>7</v>
      </c>
      <c r="B343" s="27">
        <v>1</v>
      </c>
      <c r="C343" s="27">
        <v>4</v>
      </c>
      <c r="D343" s="63">
        <v>562014</v>
      </c>
      <c r="E343" s="27" t="s">
        <v>107</v>
      </c>
      <c r="F343" s="240">
        <v>16426</v>
      </c>
      <c r="G343" s="241">
        <v>2407</v>
      </c>
      <c r="H343" s="241">
        <v>2367</v>
      </c>
      <c r="I343" s="241">
        <v>3017</v>
      </c>
      <c r="J343" s="241">
        <v>3056</v>
      </c>
      <c r="K343" s="241">
        <v>3142</v>
      </c>
      <c r="L343" s="242">
        <v>2437</v>
      </c>
      <c r="M343" s="241">
        <v>4774</v>
      </c>
      <c r="N343" s="241">
        <v>7791</v>
      </c>
      <c r="O343" s="242">
        <v>8635</v>
      </c>
      <c r="P343" s="241">
        <v>8461</v>
      </c>
      <c r="Q343" s="242">
        <v>7965</v>
      </c>
      <c r="R343" s="241">
        <v>1577</v>
      </c>
      <c r="S343" s="242">
        <v>1440</v>
      </c>
      <c r="T343" s="241">
        <v>4393</v>
      </c>
      <c r="U343" s="242">
        <v>4242</v>
      </c>
      <c r="V343" s="241">
        <v>5970</v>
      </c>
      <c r="W343" s="242">
        <v>5682</v>
      </c>
      <c r="X343" s="241">
        <v>11652</v>
      </c>
      <c r="Y343" s="241">
        <v>3017</v>
      </c>
      <c r="Z343" s="242">
        <v>8635</v>
      </c>
    </row>
    <row r="344" spans="1:26">
      <c r="A344" s="64">
        <v>7</v>
      </c>
      <c r="B344" s="27">
        <v>1</v>
      </c>
      <c r="C344" s="27">
        <v>4</v>
      </c>
      <c r="D344" s="63">
        <v>562020</v>
      </c>
      <c r="E344" s="27" t="s">
        <v>109</v>
      </c>
      <c r="F344" s="240">
        <v>11974</v>
      </c>
      <c r="G344" s="241">
        <v>1679</v>
      </c>
      <c r="H344" s="241">
        <v>1866</v>
      </c>
      <c r="I344" s="241">
        <v>2217</v>
      </c>
      <c r="J344" s="241">
        <v>2159</v>
      </c>
      <c r="K344" s="241">
        <v>2218</v>
      </c>
      <c r="L344" s="242">
        <v>1835</v>
      </c>
      <c r="M344" s="241">
        <v>3545</v>
      </c>
      <c r="N344" s="241">
        <v>5762</v>
      </c>
      <c r="O344" s="242">
        <v>6212</v>
      </c>
      <c r="P344" s="241">
        <v>6233</v>
      </c>
      <c r="Q344" s="242">
        <v>5741</v>
      </c>
      <c r="R344" s="241">
        <v>1189</v>
      </c>
      <c r="S344" s="242">
        <v>1028</v>
      </c>
      <c r="T344" s="241">
        <v>3241</v>
      </c>
      <c r="U344" s="242">
        <v>2971</v>
      </c>
      <c r="V344" s="241">
        <v>4430</v>
      </c>
      <c r="W344" s="242">
        <v>3999</v>
      </c>
      <c r="X344" s="241">
        <v>8429</v>
      </c>
      <c r="Y344" s="241">
        <v>2217</v>
      </c>
      <c r="Z344" s="242">
        <v>6212</v>
      </c>
    </row>
    <row r="345" spans="1:26">
      <c r="A345" s="64">
        <v>7</v>
      </c>
      <c r="B345" s="27">
        <v>1</v>
      </c>
      <c r="C345" s="27">
        <v>4</v>
      </c>
      <c r="D345" s="63">
        <v>978024</v>
      </c>
      <c r="E345" s="27" t="s">
        <v>162</v>
      </c>
      <c r="F345" s="240">
        <v>17093</v>
      </c>
      <c r="G345" s="241">
        <v>2473</v>
      </c>
      <c r="H345" s="241">
        <v>2599</v>
      </c>
      <c r="I345" s="241">
        <v>3086</v>
      </c>
      <c r="J345" s="241">
        <v>3143</v>
      </c>
      <c r="K345" s="241">
        <v>3209</v>
      </c>
      <c r="L345" s="242">
        <v>2583</v>
      </c>
      <c r="M345" s="241">
        <v>5072</v>
      </c>
      <c r="N345" s="241">
        <v>8158</v>
      </c>
      <c r="O345" s="242">
        <v>8935</v>
      </c>
      <c r="P345" s="241">
        <v>8855</v>
      </c>
      <c r="Q345" s="242">
        <v>8238</v>
      </c>
      <c r="R345" s="241">
        <v>1579</v>
      </c>
      <c r="S345" s="242">
        <v>1507</v>
      </c>
      <c r="T345" s="241">
        <v>4677</v>
      </c>
      <c r="U345" s="242">
        <v>4258</v>
      </c>
      <c r="V345" s="241">
        <v>6256</v>
      </c>
      <c r="W345" s="242">
        <v>5765</v>
      </c>
      <c r="X345" s="241">
        <v>12021</v>
      </c>
      <c r="Y345" s="241">
        <v>3086</v>
      </c>
      <c r="Z345" s="242">
        <v>8935</v>
      </c>
    </row>
    <row r="346" spans="1:26">
      <c r="A346" s="64">
        <v>7</v>
      </c>
      <c r="B346" s="27">
        <v>1</v>
      </c>
      <c r="C346" s="27">
        <v>4</v>
      </c>
      <c r="D346" s="63">
        <v>562024</v>
      </c>
      <c r="E346" s="27" t="s">
        <v>110</v>
      </c>
      <c r="F346" s="240">
        <v>16172</v>
      </c>
      <c r="G346" s="241">
        <v>2402</v>
      </c>
      <c r="H346" s="241">
        <v>2510</v>
      </c>
      <c r="I346" s="241">
        <v>2958</v>
      </c>
      <c r="J346" s="241">
        <v>2909</v>
      </c>
      <c r="K346" s="241">
        <v>2951</v>
      </c>
      <c r="L346" s="242">
        <v>2442</v>
      </c>
      <c r="M346" s="241">
        <v>4912</v>
      </c>
      <c r="N346" s="241">
        <v>7870</v>
      </c>
      <c r="O346" s="242">
        <v>8302</v>
      </c>
      <c r="P346" s="241">
        <v>8389</v>
      </c>
      <c r="Q346" s="242">
        <v>7783</v>
      </c>
      <c r="R346" s="241">
        <v>1545</v>
      </c>
      <c r="S346" s="242">
        <v>1413</v>
      </c>
      <c r="T346" s="241">
        <v>4292</v>
      </c>
      <c r="U346" s="242">
        <v>4010</v>
      </c>
      <c r="V346" s="241">
        <v>5837</v>
      </c>
      <c r="W346" s="242">
        <v>5423</v>
      </c>
      <c r="X346" s="241">
        <v>11260</v>
      </c>
      <c r="Y346" s="241">
        <v>2958</v>
      </c>
      <c r="Z346" s="242">
        <v>8302</v>
      </c>
    </row>
    <row r="347" spans="1:26">
      <c r="A347" s="64">
        <v>7</v>
      </c>
      <c r="B347" s="27">
        <v>1</v>
      </c>
      <c r="C347" s="27">
        <v>4</v>
      </c>
      <c r="D347" s="63">
        <v>770024</v>
      </c>
      <c r="E347" s="27" t="s">
        <v>130</v>
      </c>
      <c r="F347" s="240">
        <v>17121</v>
      </c>
      <c r="G347" s="241">
        <v>2391</v>
      </c>
      <c r="H347" s="241">
        <v>2545</v>
      </c>
      <c r="I347" s="241">
        <v>3160</v>
      </c>
      <c r="J347" s="241">
        <v>3133</v>
      </c>
      <c r="K347" s="241">
        <v>3243</v>
      </c>
      <c r="L347" s="242">
        <v>2649</v>
      </c>
      <c r="M347" s="241">
        <v>4936</v>
      </c>
      <c r="N347" s="241">
        <v>8096</v>
      </c>
      <c r="O347" s="242">
        <v>9025</v>
      </c>
      <c r="P347" s="241">
        <v>9009</v>
      </c>
      <c r="Q347" s="242">
        <v>8112</v>
      </c>
      <c r="R347" s="241">
        <v>1591</v>
      </c>
      <c r="S347" s="242">
        <v>1569</v>
      </c>
      <c r="T347" s="241">
        <v>4790</v>
      </c>
      <c r="U347" s="242">
        <v>4235</v>
      </c>
      <c r="V347" s="241">
        <v>6381</v>
      </c>
      <c r="W347" s="242">
        <v>5804</v>
      </c>
      <c r="X347" s="241">
        <v>12185</v>
      </c>
      <c r="Y347" s="241">
        <v>3160</v>
      </c>
      <c r="Z347" s="242">
        <v>9025</v>
      </c>
    </row>
    <row r="348" spans="1:26">
      <c r="A348" s="64">
        <v>7</v>
      </c>
      <c r="B348" s="27">
        <v>1</v>
      </c>
      <c r="C348" s="27">
        <v>4</v>
      </c>
      <c r="D348" s="63">
        <v>562032</v>
      </c>
      <c r="E348" s="27" t="s">
        <v>112</v>
      </c>
      <c r="F348" s="240">
        <v>21561</v>
      </c>
      <c r="G348" s="241">
        <v>3155</v>
      </c>
      <c r="H348" s="241">
        <v>3181</v>
      </c>
      <c r="I348" s="241">
        <v>3882</v>
      </c>
      <c r="J348" s="241">
        <v>3900</v>
      </c>
      <c r="K348" s="241">
        <v>4119</v>
      </c>
      <c r="L348" s="242">
        <v>3324</v>
      </c>
      <c r="M348" s="241">
        <v>6336</v>
      </c>
      <c r="N348" s="241">
        <v>10218</v>
      </c>
      <c r="O348" s="242">
        <v>11343</v>
      </c>
      <c r="P348" s="241">
        <v>11238</v>
      </c>
      <c r="Q348" s="242">
        <v>10323</v>
      </c>
      <c r="R348" s="241">
        <v>1997</v>
      </c>
      <c r="S348" s="242">
        <v>1885</v>
      </c>
      <c r="T348" s="241">
        <v>5980</v>
      </c>
      <c r="U348" s="242">
        <v>5363</v>
      </c>
      <c r="V348" s="241">
        <v>7977</v>
      </c>
      <c r="W348" s="242">
        <v>7248</v>
      </c>
      <c r="X348" s="241">
        <v>15225</v>
      </c>
      <c r="Y348" s="241">
        <v>3882</v>
      </c>
      <c r="Z348" s="242">
        <v>11343</v>
      </c>
    </row>
    <row r="349" spans="1:26">
      <c r="A349" s="64">
        <v>7</v>
      </c>
      <c r="B349" s="27">
        <v>1</v>
      </c>
      <c r="C349" s="27">
        <v>4</v>
      </c>
      <c r="D349" s="63">
        <v>334032</v>
      </c>
      <c r="E349" s="27" t="s">
        <v>60</v>
      </c>
      <c r="F349" s="240">
        <v>11566</v>
      </c>
      <c r="G349" s="241">
        <v>1632</v>
      </c>
      <c r="H349" s="241">
        <v>1679</v>
      </c>
      <c r="I349" s="241">
        <v>2074</v>
      </c>
      <c r="J349" s="241">
        <v>2093</v>
      </c>
      <c r="K349" s="241">
        <v>2255</v>
      </c>
      <c r="L349" s="242">
        <v>1833</v>
      </c>
      <c r="M349" s="241">
        <v>3311</v>
      </c>
      <c r="N349" s="241">
        <v>5385</v>
      </c>
      <c r="O349" s="242">
        <v>6181</v>
      </c>
      <c r="P349" s="241">
        <v>6086</v>
      </c>
      <c r="Q349" s="242">
        <v>5480</v>
      </c>
      <c r="R349" s="241">
        <v>1124</v>
      </c>
      <c r="S349" s="242">
        <v>950</v>
      </c>
      <c r="T349" s="241">
        <v>3236</v>
      </c>
      <c r="U349" s="242">
        <v>2945</v>
      </c>
      <c r="V349" s="241">
        <v>4360</v>
      </c>
      <c r="W349" s="242">
        <v>3895</v>
      </c>
      <c r="X349" s="241">
        <v>8255</v>
      </c>
      <c r="Y349" s="241">
        <v>2074</v>
      </c>
      <c r="Z349" s="242">
        <v>6181</v>
      </c>
    </row>
    <row r="350" spans="1:26">
      <c r="A350" s="64"/>
      <c r="B350" s="27"/>
      <c r="C350" s="27"/>
      <c r="D350" s="27"/>
      <c r="E350" s="234" t="s">
        <v>214</v>
      </c>
      <c r="F350" s="235">
        <v>169790</v>
      </c>
      <c r="G350" s="239">
        <v>24693</v>
      </c>
      <c r="H350" s="238">
        <v>25297</v>
      </c>
      <c r="I350" s="238">
        <v>30703</v>
      </c>
      <c r="J350" s="238">
        <v>31215</v>
      </c>
      <c r="K350" s="238">
        <v>32022</v>
      </c>
      <c r="L350" s="235">
        <v>25860</v>
      </c>
      <c r="M350" s="239">
        <v>49990</v>
      </c>
      <c r="N350" s="238">
        <v>80693</v>
      </c>
      <c r="O350" s="235">
        <v>89097</v>
      </c>
      <c r="P350" s="239">
        <v>88014</v>
      </c>
      <c r="Q350" s="235">
        <v>81776</v>
      </c>
      <c r="R350" s="239">
        <v>15872</v>
      </c>
      <c r="S350" s="235">
        <v>14831</v>
      </c>
      <c r="T350" s="239">
        <v>46209</v>
      </c>
      <c r="U350" s="235">
        <v>42888</v>
      </c>
      <c r="V350" s="239">
        <v>62081</v>
      </c>
      <c r="W350" s="235">
        <v>57719</v>
      </c>
      <c r="X350" s="239">
        <v>119800</v>
      </c>
      <c r="Y350" s="237">
        <v>30703</v>
      </c>
      <c r="Z350" s="238">
        <v>89097</v>
      </c>
    </row>
    <row r="351" spans="1:26">
      <c r="A351" s="64">
        <v>8</v>
      </c>
      <c r="B351" s="27">
        <v>2</v>
      </c>
      <c r="C351" s="27">
        <v>4</v>
      </c>
      <c r="D351" s="63">
        <v>570004</v>
      </c>
      <c r="E351" s="27" t="s">
        <v>118</v>
      </c>
      <c r="F351" s="240">
        <v>11327</v>
      </c>
      <c r="G351" s="241">
        <v>1524</v>
      </c>
      <c r="H351" s="241">
        <v>1584</v>
      </c>
      <c r="I351" s="241">
        <v>2014</v>
      </c>
      <c r="J351" s="241">
        <v>2122</v>
      </c>
      <c r="K351" s="241">
        <v>2302</v>
      </c>
      <c r="L351" s="242">
        <v>1781</v>
      </c>
      <c r="M351" s="241">
        <v>3108</v>
      </c>
      <c r="N351" s="241">
        <v>5122</v>
      </c>
      <c r="O351" s="242">
        <v>6205</v>
      </c>
      <c r="P351" s="241">
        <v>5804</v>
      </c>
      <c r="Q351" s="242">
        <v>5523</v>
      </c>
      <c r="R351" s="241">
        <v>1040</v>
      </c>
      <c r="S351" s="242">
        <v>974</v>
      </c>
      <c r="T351" s="241">
        <v>3144</v>
      </c>
      <c r="U351" s="242">
        <v>3061</v>
      </c>
      <c r="V351" s="241">
        <v>4184</v>
      </c>
      <c r="W351" s="242">
        <v>4035</v>
      </c>
      <c r="X351" s="241">
        <v>8219</v>
      </c>
      <c r="Y351" s="241">
        <v>2014</v>
      </c>
      <c r="Z351" s="242">
        <v>6205</v>
      </c>
    </row>
    <row r="352" spans="1:26">
      <c r="A352" s="64">
        <v>8</v>
      </c>
      <c r="B352" s="27">
        <v>2</v>
      </c>
      <c r="C352" s="27">
        <v>4</v>
      </c>
      <c r="D352" s="63">
        <v>766008</v>
      </c>
      <c r="E352" s="27" t="s">
        <v>125</v>
      </c>
      <c r="F352" s="240">
        <v>10978</v>
      </c>
      <c r="G352" s="241">
        <v>1526</v>
      </c>
      <c r="H352" s="241">
        <v>1549</v>
      </c>
      <c r="I352" s="241">
        <v>1962</v>
      </c>
      <c r="J352" s="241">
        <v>2111</v>
      </c>
      <c r="K352" s="241">
        <v>2164</v>
      </c>
      <c r="L352" s="242">
        <v>1666</v>
      </c>
      <c r="M352" s="241">
        <v>3075</v>
      </c>
      <c r="N352" s="241">
        <v>5037</v>
      </c>
      <c r="O352" s="242">
        <v>5941</v>
      </c>
      <c r="P352" s="241">
        <v>5685</v>
      </c>
      <c r="Q352" s="242">
        <v>5293</v>
      </c>
      <c r="R352" s="241">
        <v>1028</v>
      </c>
      <c r="S352" s="242">
        <v>934</v>
      </c>
      <c r="T352" s="241">
        <v>3051</v>
      </c>
      <c r="U352" s="242">
        <v>2890</v>
      </c>
      <c r="V352" s="241">
        <v>4079</v>
      </c>
      <c r="W352" s="242">
        <v>3824</v>
      </c>
      <c r="X352" s="241">
        <v>7903</v>
      </c>
      <c r="Y352" s="241">
        <v>1962</v>
      </c>
      <c r="Z352" s="242">
        <v>5941</v>
      </c>
    </row>
    <row r="353" spans="1:26">
      <c r="A353" s="64">
        <v>8</v>
      </c>
      <c r="B353" s="27">
        <v>2</v>
      </c>
      <c r="C353" s="27">
        <v>4</v>
      </c>
      <c r="D353" s="63">
        <v>766020</v>
      </c>
      <c r="E353" s="27" t="s">
        <v>126</v>
      </c>
      <c r="F353" s="240">
        <v>15937</v>
      </c>
      <c r="G353" s="241">
        <v>2227</v>
      </c>
      <c r="H353" s="241">
        <v>2290</v>
      </c>
      <c r="I353" s="241">
        <v>2888</v>
      </c>
      <c r="J353" s="241">
        <v>3050</v>
      </c>
      <c r="K353" s="241">
        <v>3032</v>
      </c>
      <c r="L353" s="242">
        <v>2450</v>
      </c>
      <c r="M353" s="241">
        <v>4517</v>
      </c>
      <c r="N353" s="241">
        <v>7405</v>
      </c>
      <c r="O353" s="242">
        <v>8532</v>
      </c>
      <c r="P353" s="241">
        <v>8224</v>
      </c>
      <c r="Q353" s="242">
        <v>7713</v>
      </c>
      <c r="R353" s="241">
        <v>1498</v>
      </c>
      <c r="S353" s="242">
        <v>1390</v>
      </c>
      <c r="T353" s="241">
        <v>4390</v>
      </c>
      <c r="U353" s="242">
        <v>4142</v>
      </c>
      <c r="V353" s="241">
        <v>5888</v>
      </c>
      <c r="W353" s="242">
        <v>5532</v>
      </c>
      <c r="X353" s="241">
        <v>11420</v>
      </c>
      <c r="Y353" s="241">
        <v>2888</v>
      </c>
      <c r="Z353" s="242">
        <v>8532</v>
      </c>
    </row>
    <row r="354" spans="1:26">
      <c r="A354" s="64">
        <v>8</v>
      </c>
      <c r="B354" s="27">
        <v>2</v>
      </c>
      <c r="C354" s="27">
        <v>4</v>
      </c>
      <c r="D354" s="63">
        <v>562012</v>
      </c>
      <c r="E354" s="27" t="s">
        <v>106</v>
      </c>
      <c r="F354" s="240">
        <v>14033</v>
      </c>
      <c r="G354" s="241">
        <v>2040</v>
      </c>
      <c r="H354" s="241">
        <v>1970</v>
      </c>
      <c r="I354" s="241">
        <v>2514</v>
      </c>
      <c r="J354" s="241">
        <v>2612</v>
      </c>
      <c r="K354" s="241">
        <v>2760</v>
      </c>
      <c r="L354" s="242">
        <v>2137</v>
      </c>
      <c r="M354" s="241">
        <v>4010</v>
      </c>
      <c r="N354" s="241">
        <v>6524</v>
      </c>
      <c r="O354" s="242">
        <v>7509</v>
      </c>
      <c r="P354" s="241">
        <v>7235</v>
      </c>
      <c r="Q354" s="242">
        <v>6798</v>
      </c>
      <c r="R354" s="241">
        <v>1282</v>
      </c>
      <c r="S354" s="242">
        <v>1232</v>
      </c>
      <c r="T354" s="241">
        <v>3898</v>
      </c>
      <c r="U354" s="242">
        <v>3611</v>
      </c>
      <c r="V354" s="241">
        <v>5180</v>
      </c>
      <c r="W354" s="242">
        <v>4843</v>
      </c>
      <c r="X354" s="241">
        <v>10023</v>
      </c>
      <c r="Y354" s="241">
        <v>2514</v>
      </c>
      <c r="Z354" s="242">
        <v>7509</v>
      </c>
    </row>
    <row r="355" spans="1:26">
      <c r="A355" s="64">
        <v>8</v>
      </c>
      <c r="B355" s="27">
        <v>2</v>
      </c>
      <c r="C355" s="27">
        <v>4</v>
      </c>
      <c r="D355" s="63">
        <v>758012</v>
      </c>
      <c r="E355" s="27" t="s">
        <v>123</v>
      </c>
      <c r="F355" s="240">
        <v>13983</v>
      </c>
      <c r="G355" s="241">
        <v>1940</v>
      </c>
      <c r="H355" s="241">
        <v>2006</v>
      </c>
      <c r="I355" s="241">
        <v>2676</v>
      </c>
      <c r="J355" s="241">
        <v>2699</v>
      </c>
      <c r="K355" s="241">
        <v>2620</v>
      </c>
      <c r="L355" s="242">
        <v>2042</v>
      </c>
      <c r="M355" s="241">
        <v>3946</v>
      </c>
      <c r="N355" s="241">
        <v>6622</v>
      </c>
      <c r="O355" s="242">
        <v>7361</v>
      </c>
      <c r="P355" s="241">
        <v>7184</v>
      </c>
      <c r="Q355" s="242">
        <v>6799</v>
      </c>
      <c r="R355" s="241">
        <v>1362</v>
      </c>
      <c r="S355" s="242">
        <v>1314</v>
      </c>
      <c r="T355" s="241">
        <v>3822</v>
      </c>
      <c r="U355" s="242">
        <v>3539</v>
      </c>
      <c r="V355" s="241">
        <v>5184</v>
      </c>
      <c r="W355" s="242">
        <v>4853</v>
      </c>
      <c r="X355" s="241">
        <v>10037</v>
      </c>
      <c r="Y355" s="241">
        <v>2676</v>
      </c>
      <c r="Z355" s="242">
        <v>7361</v>
      </c>
    </row>
    <row r="356" spans="1:26">
      <c r="A356" s="64">
        <v>8</v>
      </c>
      <c r="B356" s="27">
        <v>2</v>
      </c>
      <c r="C356" s="27">
        <v>4</v>
      </c>
      <c r="D356" s="63">
        <v>962024</v>
      </c>
      <c r="E356" s="27" t="s">
        <v>151</v>
      </c>
      <c r="F356" s="240">
        <v>17907</v>
      </c>
      <c r="G356" s="241">
        <v>2436</v>
      </c>
      <c r="H356" s="241">
        <v>2530</v>
      </c>
      <c r="I356" s="241">
        <v>3176</v>
      </c>
      <c r="J356" s="241">
        <v>3340</v>
      </c>
      <c r="K356" s="241">
        <v>3527</v>
      </c>
      <c r="L356" s="242">
        <v>2898</v>
      </c>
      <c r="M356" s="241">
        <v>4966</v>
      </c>
      <c r="N356" s="241">
        <v>8142</v>
      </c>
      <c r="O356" s="242">
        <v>9765</v>
      </c>
      <c r="P356" s="241">
        <v>9316</v>
      </c>
      <c r="Q356" s="242">
        <v>8591</v>
      </c>
      <c r="R356" s="241">
        <v>1650</v>
      </c>
      <c r="S356" s="242">
        <v>1526</v>
      </c>
      <c r="T356" s="241">
        <v>5076</v>
      </c>
      <c r="U356" s="242">
        <v>4689</v>
      </c>
      <c r="V356" s="241">
        <v>6726</v>
      </c>
      <c r="W356" s="242">
        <v>6215</v>
      </c>
      <c r="X356" s="241">
        <v>12941</v>
      </c>
      <c r="Y356" s="241">
        <v>3176</v>
      </c>
      <c r="Z356" s="242">
        <v>9765</v>
      </c>
    </row>
    <row r="357" spans="1:26">
      <c r="A357" s="64">
        <v>8</v>
      </c>
      <c r="B357" s="27">
        <v>2</v>
      </c>
      <c r="C357" s="27">
        <v>4</v>
      </c>
      <c r="D357" s="63">
        <v>362032</v>
      </c>
      <c r="E357" s="27" t="s">
        <v>68</v>
      </c>
      <c r="F357" s="240">
        <v>13996</v>
      </c>
      <c r="G357" s="241">
        <v>2012</v>
      </c>
      <c r="H357" s="241">
        <v>2131</v>
      </c>
      <c r="I357" s="241">
        <v>2559</v>
      </c>
      <c r="J357" s="241">
        <v>2601</v>
      </c>
      <c r="K357" s="241">
        <v>2636</v>
      </c>
      <c r="L357" s="242">
        <v>2057</v>
      </c>
      <c r="M357" s="241">
        <v>4143</v>
      </c>
      <c r="N357" s="241">
        <v>6702</v>
      </c>
      <c r="O357" s="242">
        <v>7294</v>
      </c>
      <c r="P357" s="241">
        <v>7179</v>
      </c>
      <c r="Q357" s="242">
        <v>6817</v>
      </c>
      <c r="R357" s="241">
        <v>1298</v>
      </c>
      <c r="S357" s="242">
        <v>1261</v>
      </c>
      <c r="T357" s="241">
        <v>3741</v>
      </c>
      <c r="U357" s="242">
        <v>3553</v>
      </c>
      <c r="V357" s="241">
        <v>5039</v>
      </c>
      <c r="W357" s="242">
        <v>4814</v>
      </c>
      <c r="X357" s="241">
        <v>9853</v>
      </c>
      <c r="Y357" s="241">
        <v>2559</v>
      </c>
      <c r="Z357" s="242">
        <v>7294</v>
      </c>
    </row>
    <row r="358" spans="1:26">
      <c r="A358" s="64">
        <v>8</v>
      </c>
      <c r="B358" s="27">
        <v>2</v>
      </c>
      <c r="C358" s="27">
        <v>4</v>
      </c>
      <c r="D358" s="63">
        <v>962032</v>
      </c>
      <c r="E358" s="27" t="s">
        <v>152</v>
      </c>
      <c r="F358" s="240">
        <v>14298</v>
      </c>
      <c r="G358" s="241">
        <v>2142</v>
      </c>
      <c r="H358" s="241">
        <v>2116</v>
      </c>
      <c r="I358" s="241">
        <v>2564</v>
      </c>
      <c r="J358" s="241">
        <v>2624</v>
      </c>
      <c r="K358" s="241">
        <v>2686</v>
      </c>
      <c r="L358" s="242">
        <v>2166</v>
      </c>
      <c r="M358" s="241">
        <v>4258</v>
      </c>
      <c r="N358" s="241">
        <v>6822</v>
      </c>
      <c r="O358" s="242">
        <v>7476</v>
      </c>
      <c r="P358" s="241">
        <v>7370</v>
      </c>
      <c r="Q358" s="242">
        <v>6928</v>
      </c>
      <c r="R358" s="241">
        <v>1315</v>
      </c>
      <c r="S358" s="242">
        <v>1249</v>
      </c>
      <c r="T358" s="241">
        <v>3834</v>
      </c>
      <c r="U358" s="242">
        <v>3642</v>
      </c>
      <c r="V358" s="241">
        <v>5149</v>
      </c>
      <c r="W358" s="242">
        <v>4891</v>
      </c>
      <c r="X358" s="241">
        <v>10040</v>
      </c>
      <c r="Y358" s="241">
        <v>2564</v>
      </c>
      <c r="Z358" s="242">
        <v>7476</v>
      </c>
    </row>
    <row r="359" spans="1:26">
      <c r="A359" s="64">
        <v>8</v>
      </c>
      <c r="B359" s="27">
        <v>2</v>
      </c>
      <c r="C359" s="27">
        <v>4</v>
      </c>
      <c r="D359" s="63">
        <v>170024</v>
      </c>
      <c r="E359" s="27" t="s">
        <v>50</v>
      </c>
      <c r="F359" s="240">
        <v>19590</v>
      </c>
      <c r="G359" s="241">
        <v>2798</v>
      </c>
      <c r="H359" s="241">
        <v>2947</v>
      </c>
      <c r="I359" s="241">
        <v>3623</v>
      </c>
      <c r="J359" s="241">
        <v>3677</v>
      </c>
      <c r="K359" s="241">
        <v>3662</v>
      </c>
      <c r="L359" s="242">
        <v>2883</v>
      </c>
      <c r="M359" s="241">
        <v>5745</v>
      </c>
      <c r="N359" s="241">
        <v>9368</v>
      </c>
      <c r="O359" s="242">
        <v>10222</v>
      </c>
      <c r="P359" s="241">
        <v>10154</v>
      </c>
      <c r="Q359" s="242">
        <v>9436</v>
      </c>
      <c r="R359" s="241">
        <v>1843</v>
      </c>
      <c r="S359" s="242">
        <v>1780</v>
      </c>
      <c r="T359" s="241">
        <v>5363</v>
      </c>
      <c r="U359" s="242">
        <v>4859</v>
      </c>
      <c r="V359" s="241">
        <v>7206</v>
      </c>
      <c r="W359" s="242">
        <v>6639</v>
      </c>
      <c r="X359" s="241">
        <v>13845</v>
      </c>
      <c r="Y359" s="241">
        <v>3623</v>
      </c>
      <c r="Z359" s="242">
        <v>10222</v>
      </c>
    </row>
    <row r="360" spans="1:26">
      <c r="A360" s="64">
        <v>8</v>
      </c>
      <c r="B360" s="27">
        <v>2</v>
      </c>
      <c r="C360" s="27">
        <v>4</v>
      </c>
      <c r="D360" s="63">
        <v>162024</v>
      </c>
      <c r="E360" s="27" t="s">
        <v>44</v>
      </c>
      <c r="F360" s="240">
        <v>32181</v>
      </c>
      <c r="G360" s="241">
        <v>4580</v>
      </c>
      <c r="H360" s="241">
        <v>4767</v>
      </c>
      <c r="I360" s="241">
        <v>6002</v>
      </c>
      <c r="J360" s="241">
        <v>5993</v>
      </c>
      <c r="K360" s="241">
        <v>6142</v>
      </c>
      <c r="L360" s="242">
        <v>4697</v>
      </c>
      <c r="M360" s="241">
        <v>9347</v>
      </c>
      <c r="N360" s="241">
        <v>15349</v>
      </c>
      <c r="O360" s="242">
        <v>16832</v>
      </c>
      <c r="P360" s="241">
        <v>16588</v>
      </c>
      <c r="Q360" s="242">
        <v>15593</v>
      </c>
      <c r="R360" s="241">
        <v>3125</v>
      </c>
      <c r="S360" s="242">
        <v>2877</v>
      </c>
      <c r="T360" s="241">
        <v>8707</v>
      </c>
      <c r="U360" s="242">
        <v>8125</v>
      </c>
      <c r="V360" s="241">
        <v>11832</v>
      </c>
      <c r="W360" s="242">
        <v>11002</v>
      </c>
      <c r="X360" s="241">
        <v>22834</v>
      </c>
      <c r="Y360" s="241">
        <v>6002</v>
      </c>
      <c r="Z360" s="242">
        <v>16832</v>
      </c>
    </row>
    <row r="361" spans="1:26">
      <c r="A361" s="64">
        <v>8</v>
      </c>
      <c r="B361" s="27">
        <v>2</v>
      </c>
      <c r="C361" s="27">
        <v>4</v>
      </c>
      <c r="D361" s="63">
        <v>774032</v>
      </c>
      <c r="E361" s="27" t="s">
        <v>132</v>
      </c>
      <c r="F361" s="240">
        <v>31107</v>
      </c>
      <c r="G361" s="241">
        <v>4472</v>
      </c>
      <c r="H361" s="241">
        <v>4519</v>
      </c>
      <c r="I361" s="241">
        <v>5544</v>
      </c>
      <c r="J361" s="241">
        <v>5415</v>
      </c>
      <c r="K361" s="241">
        <v>5493</v>
      </c>
      <c r="L361" s="242">
        <v>5664</v>
      </c>
      <c r="M361" s="241">
        <v>8991</v>
      </c>
      <c r="N361" s="241">
        <v>14535</v>
      </c>
      <c r="O361" s="242">
        <v>16572</v>
      </c>
      <c r="P361" s="241">
        <v>15960</v>
      </c>
      <c r="Q361" s="242">
        <v>15147</v>
      </c>
      <c r="R361" s="241">
        <v>2790</v>
      </c>
      <c r="S361" s="242">
        <v>2754</v>
      </c>
      <c r="T361" s="241">
        <v>8527</v>
      </c>
      <c r="U361" s="242">
        <v>8045</v>
      </c>
      <c r="V361" s="241">
        <v>11317</v>
      </c>
      <c r="W361" s="242">
        <v>10799</v>
      </c>
      <c r="X361" s="241">
        <v>22116</v>
      </c>
      <c r="Y361" s="241">
        <v>5544</v>
      </c>
      <c r="Z361" s="242">
        <v>16572</v>
      </c>
    </row>
    <row r="362" spans="1:26">
      <c r="A362" s="64">
        <v>8</v>
      </c>
      <c r="B362" s="27">
        <v>2</v>
      </c>
      <c r="C362" s="27">
        <v>4</v>
      </c>
      <c r="D362" s="63">
        <v>970040</v>
      </c>
      <c r="E362" s="27" t="s">
        <v>156</v>
      </c>
      <c r="F362" s="240">
        <v>19787</v>
      </c>
      <c r="G362" s="241">
        <v>3042</v>
      </c>
      <c r="H362" s="241">
        <v>2938</v>
      </c>
      <c r="I362" s="241">
        <v>3528</v>
      </c>
      <c r="J362" s="241">
        <v>3454</v>
      </c>
      <c r="K362" s="241">
        <v>3470</v>
      </c>
      <c r="L362" s="242">
        <v>3355</v>
      </c>
      <c r="M362" s="241">
        <v>5980</v>
      </c>
      <c r="N362" s="241">
        <v>9508</v>
      </c>
      <c r="O362" s="242">
        <v>10279</v>
      </c>
      <c r="P362" s="241">
        <v>10028</v>
      </c>
      <c r="Q362" s="242">
        <v>9759</v>
      </c>
      <c r="R362" s="241">
        <v>1807</v>
      </c>
      <c r="S362" s="242">
        <v>1721</v>
      </c>
      <c r="T362" s="241">
        <v>5123</v>
      </c>
      <c r="U362" s="242">
        <v>5156</v>
      </c>
      <c r="V362" s="241">
        <v>6930</v>
      </c>
      <c r="W362" s="242">
        <v>6877</v>
      </c>
      <c r="X362" s="241">
        <v>13807</v>
      </c>
      <c r="Y362" s="241">
        <v>3528</v>
      </c>
      <c r="Z362" s="242">
        <v>10279</v>
      </c>
    </row>
    <row r="363" spans="1:26">
      <c r="A363" s="64">
        <v>8</v>
      </c>
      <c r="B363" s="27">
        <v>2</v>
      </c>
      <c r="C363" s="27">
        <v>4</v>
      </c>
      <c r="D363" s="63">
        <v>382068</v>
      </c>
      <c r="E363" s="27" t="s">
        <v>94</v>
      </c>
      <c r="F363" s="240">
        <v>15629</v>
      </c>
      <c r="G363" s="241">
        <v>2292</v>
      </c>
      <c r="H363" s="241">
        <v>2266</v>
      </c>
      <c r="I363" s="241">
        <v>2880</v>
      </c>
      <c r="J363" s="241">
        <v>3004</v>
      </c>
      <c r="K363" s="241">
        <v>2895</v>
      </c>
      <c r="L363" s="242">
        <v>2292</v>
      </c>
      <c r="M363" s="241">
        <v>4558</v>
      </c>
      <c r="N363" s="241">
        <v>7438</v>
      </c>
      <c r="O363" s="242">
        <v>8191</v>
      </c>
      <c r="P363" s="241">
        <v>8079</v>
      </c>
      <c r="Q363" s="242">
        <v>7550</v>
      </c>
      <c r="R363" s="241">
        <v>1494</v>
      </c>
      <c r="S363" s="242">
        <v>1386</v>
      </c>
      <c r="T363" s="241">
        <v>4238</v>
      </c>
      <c r="U363" s="242">
        <v>3953</v>
      </c>
      <c r="V363" s="241">
        <v>5732</v>
      </c>
      <c r="W363" s="242">
        <v>5339</v>
      </c>
      <c r="X363" s="241">
        <v>11071</v>
      </c>
      <c r="Y363" s="241">
        <v>2880</v>
      </c>
      <c r="Z363" s="242">
        <v>8191</v>
      </c>
    </row>
    <row r="364" spans="1:26">
      <c r="A364" s="64">
        <v>8</v>
      </c>
      <c r="B364" s="27">
        <v>2</v>
      </c>
      <c r="C364" s="27">
        <v>4</v>
      </c>
      <c r="D364" s="63">
        <v>978036</v>
      </c>
      <c r="E364" s="27" t="s">
        <v>165</v>
      </c>
      <c r="F364" s="240">
        <v>11351</v>
      </c>
      <c r="G364" s="241">
        <v>1604</v>
      </c>
      <c r="H364" s="241">
        <v>1703</v>
      </c>
      <c r="I364" s="241">
        <v>2082</v>
      </c>
      <c r="J364" s="241">
        <v>2099</v>
      </c>
      <c r="K364" s="241">
        <v>2189</v>
      </c>
      <c r="L364" s="242">
        <v>1674</v>
      </c>
      <c r="M364" s="241">
        <v>3307</v>
      </c>
      <c r="N364" s="241">
        <v>5389</v>
      </c>
      <c r="O364" s="242">
        <v>5962</v>
      </c>
      <c r="P364" s="241">
        <v>5780</v>
      </c>
      <c r="Q364" s="242">
        <v>5571</v>
      </c>
      <c r="R364" s="241">
        <v>1072</v>
      </c>
      <c r="S364" s="242">
        <v>1010</v>
      </c>
      <c r="T364" s="241">
        <v>3050</v>
      </c>
      <c r="U364" s="242">
        <v>2912</v>
      </c>
      <c r="V364" s="241">
        <v>4122</v>
      </c>
      <c r="W364" s="242">
        <v>3922</v>
      </c>
      <c r="X364" s="241">
        <v>8044</v>
      </c>
      <c r="Y364" s="241">
        <v>2082</v>
      </c>
      <c r="Z364" s="242">
        <v>5962</v>
      </c>
    </row>
    <row r="365" spans="1:26">
      <c r="A365" s="64">
        <v>8</v>
      </c>
      <c r="B365" s="27">
        <v>2</v>
      </c>
      <c r="C365" s="27">
        <v>4</v>
      </c>
      <c r="D365" s="63">
        <v>166032</v>
      </c>
      <c r="E365" s="27" t="s">
        <v>46</v>
      </c>
      <c r="F365" s="240">
        <v>15169</v>
      </c>
      <c r="G365" s="241">
        <v>2132</v>
      </c>
      <c r="H365" s="241">
        <v>2232</v>
      </c>
      <c r="I365" s="241">
        <v>2765</v>
      </c>
      <c r="J365" s="241">
        <v>2803</v>
      </c>
      <c r="K365" s="241">
        <v>2883</v>
      </c>
      <c r="L365" s="242">
        <v>2354</v>
      </c>
      <c r="M365" s="241">
        <v>4364</v>
      </c>
      <c r="N365" s="241">
        <v>7129</v>
      </c>
      <c r="O365" s="242">
        <v>8040</v>
      </c>
      <c r="P365" s="241">
        <v>7688</v>
      </c>
      <c r="Q365" s="242">
        <v>7481</v>
      </c>
      <c r="R365" s="241">
        <v>1379</v>
      </c>
      <c r="S365" s="242">
        <v>1386</v>
      </c>
      <c r="T365" s="241">
        <v>4048</v>
      </c>
      <c r="U365" s="242">
        <v>3992</v>
      </c>
      <c r="V365" s="241">
        <v>5427</v>
      </c>
      <c r="W365" s="242">
        <v>5378</v>
      </c>
      <c r="X365" s="241">
        <v>10805</v>
      </c>
      <c r="Y365" s="241">
        <v>2765</v>
      </c>
      <c r="Z365" s="242">
        <v>8040</v>
      </c>
    </row>
    <row r="366" spans="1:26">
      <c r="A366" s="64">
        <v>8</v>
      </c>
      <c r="B366" s="27">
        <v>2</v>
      </c>
      <c r="C366" s="27">
        <v>4</v>
      </c>
      <c r="D366" s="63">
        <v>170048</v>
      </c>
      <c r="E366" s="27" t="s">
        <v>53</v>
      </c>
      <c r="F366" s="240">
        <v>11725</v>
      </c>
      <c r="G366" s="241">
        <v>1553</v>
      </c>
      <c r="H366" s="241">
        <v>1668</v>
      </c>
      <c r="I366" s="241">
        <v>2211</v>
      </c>
      <c r="J366" s="241">
        <v>2242</v>
      </c>
      <c r="K366" s="241">
        <v>2301</v>
      </c>
      <c r="L366" s="242">
        <v>1750</v>
      </c>
      <c r="M366" s="241">
        <v>3221</v>
      </c>
      <c r="N366" s="241">
        <v>5432</v>
      </c>
      <c r="O366" s="242">
        <v>6293</v>
      </c>
      <c r="P366" s="241">
        <v>6046</v>
      </c>
      <c r="Q366" s="242">
        <v>5679</v>
      </c>
      <c r="R366" s="241">
        <v>1116</v>
      </c>
      <c r="S366" s="242">
        <v>1095</v>
      </c>
      <c r="T366" s="241">
        <v>3272</v>
      </c>
      <c r="U366" s="242">
        <v>3021</v>
      </c>
      <c r="V366" s="241">
        <v>4388</v>
      </c>
      <c r="W366" s="242">
        <v>4116</v>
      </c>
      <c r="X366" s="241">
        <v>8504</v>
      </c>
      <c r="Y366" s="241">
        <v>2211</v>
      </c>
      <c r="Z366" s="242">
        <v>6293</v>
      </c>
    </row>
    <row r="367" spans="1:26">
      <c r="A367" s="64">
        <v>8</v>
      </c>
      <c r="B367" s="27">
        <v>2</v>
      </c>
      <c r="C367" s="27">
        <v>4</v>
      </c>
      <c r="D367" s="63">
        <v>954036</v>
      </c>
      <c r="E367" s="27" t="s">
        <v>145</v>
      </c>
      <c r="F367" s="240">
        <v>17540</v>
      </c>
      <c r="G367" s="241">
        <v>2534</v>
      </c>
      <c r="H367" s="241">
        <v>2594</v>
      </c>
      <c r="I367" s="241">
        <v>3277</v>
      </c>
      <c r="J367" s="241">
        <v>3194</v>
      </c>
      <c r="K367" s="241">
        <v>3253</v>
      </c>
      <c r="L367" s="242">
        <v>2688</v>
      </c>
      <c r="M367" s="241">
        <v>5128</v>
      </c>
      <c r="N367" s="241">
        <v>8405</v>
      </c>
      <c r="O367" s="242">
        <v>9135</v>
      </c>
      <c r="P367" s="241">
        <v>8929</v>
      </c>
      <c r="Q367" s="242">
        <v>8611</v>
      </c>
      <c r="R367" s="241">
        <v>1636</v>
      </c>
      <c r="S367" s="242">
        <v>1641</v>
      </c>
      <c r="T367" s="241">
        <v>4627</v>
      </c>
      <c r="U367" s="242">
        <v>4508</v>
      </c>
      <c r="V367" s="241">
        <v>6263</v>
      </c>
      <c r="W367" s="242">
        <v>6149</v>
      </c>
      <c r="X367" s="241">
        <v>12412</v>
      </c>
      <c r="Y367" s="241">
        <v>3277</v>
      </c>
      <c r="Z367" s="242">
        <v>9135</v>
      </c>
    </row>
    <row r="368" spans="1:26">
      <c r="A368" s="64"/>
      <c r="B368" s="27"/>
      <c r="C368" s="27"/>
      <c r="D368" s="27"/>
      <c r="E368" s="234" t="s">
        <v>215</v>
      </c>
      <c r="F368" s="235">
        <v>286538</v>
      </c>
      <c r="G368" s="239">
        <v>40854</v>
      </c>
      <c r="H368" s="238">
        <v>41810</v>
      </c>
      <c r="I368" s="238">
        <v>52265</v>
      </c>
      <c r="J368" s="238">
        <v>53040</v>
      </c>
      <c r="K368" s="238">
        <v>54015</v>
      </c>
      <c r="L368" s="235">
        <v>44554</v>
      </c>
      <c r="M368" s="239">
        <v>82664</v>
      </c>
      <c r="N368" s="238">
        <v>134929</v>
      </c>
      <c r="O368" s="235">
        <v>151609</v>
      </c>
      <c r="P368" s="239">
        <v>147249</v>
      </c>
      <c r="Q368" s="235">
        <v>139289</v>
      </c>
      <c r="R368" s="239">
        <v>26735</v>
      </c>
      <c r="S368" s="235">
        <v>25530</v>
      </c>
      <c r="T368" s="239">
        <v>77911</v>
      </c>
      <c r="U368" s="235">
        <v>73698</v>
      </c>
      <c r="V368" s="239">
        <v>104646</v>
      </c>
      <c r="W368" s="235">
        <v>99228</v>
      </c>
      <c r="X368" s="239">
        <v>203874</v>
      </c>
      <c r="Y368" s="237">
        <v>52265</v>
      </c>
      <c r="Z368" s="238">
        <v>151609</v>
      </c>
    </row>
    <row r="369" spans="1:26">
      <c r="A369" s="64">
        <v>9</v>
      </c>
      <c r="B369" s="27">
        <v>3</v>
      </c>
      <c r="C369" s="27">
        <v>4</v>
      </c>
      <c r="D369" s="63">
        <v>958004</v>
      </c>
      <c r="E369" s="27" t="s">
        <v>146</v>
      </c>
      <c r="F369" s="240">
        <v>14358</v>
      </c>
      <c r="G369" s="241">
        <v>2021</v>
      </c>
      <c r="H369" s="241">
        <v>2097</v>
      </c>
      <c r="I369" s="241">
        <v>2617</v>
      </c>
      <c r="J369" s="241">
        <v>2580</v>
      </c>
      <c r="K369" s="241">
        <v>2876</v>
      </c>
      <c r="L369" s="242">
        <v>2167</v>
      </c>
      <c r="M369" s="241">
        <v>4118</v>
      </c>
      <c r="N369" s="241">
        <v>6735</v>
      </c>
      <c r="O369" s="242">
        <v>7623</v>
      </c>
      <c r="P369" s="241">
        <v>7407</v>
      </c>
      <c r="Q369" s="242">
        <v>6951</v>
      </c>
      <c r="R369" s="241">
        <v>1366</v>
      </c>
      <c r="S369" s="242">
        <v>1251</v>
      </c>
      <c r="T369" s="241">
        <v>3981</v>
      </c>
      <c r="U369" s="242">
        <v>3642</v>
      </c>
      <c r="V369" s="241">
        <v>5347</v>
      </c>
      <c r="W369" s="242">
        <v>4893</v>
      </c>
      <c r="X369" s="241">
        <v>10240</v>
      </c>
      <c r="Y369" s="241">
        <v>2617</v>
      </c>
      <c r="Z369" s="242">
        <v>7623</v>
      </c>
    </row>
    <row r="370" spans="1:26">
      <c r="A370" s="64">
        <v>9</v>
      </c>
      <c r="B370" s="27">
        <v>3</v>
      </c>
      <c r="C370" s="27">
        <v>4</v>
      </c>
      <c r="D370" s="63">
        <v>378004</v>
      </c>
      <c r="E370" s="27" t="s">
        <v>79</v>
      </c>
      <c r="F370" s="240">
        <v>21767</v>
      </c>
      <c r="G370" s="241">
        <v>2874</v>
      </c>
      <c r="H370" s="241">
        <v>3083</v>
      </c>
      <c r="I370" s="241">
        <v>4051</v>
      </c>
      <c r="J370" s="241">
        <v>4166</v>
      </c>
      <c r="K370" s="241">
        <v>4367</v>
      </c>
      <c r="L370" s="242">
        <v>3226</v>
      </c>
      <c r="M370" s="241">
        <v>5957</v>
      </c>
      <c r="N370" s="241">
        <v>10008</v>
      </c>
      <c r="O370" s="242">
        <v>11759</v>
      </c>
      <c r="P370" s="241">
        <v>11253</v>
      </c>
      <c r="Q370" s="242">
        <v>10514</v>
      </c>
      <c r="R370" s="241">
        <v>2107</v>
      </c>
      <c r="S370" s="242">
        <v>1944</v>
      </c>
      <c r="T370" s="241">
        <v>6130</v>
      </c>
      <c r="U370" s="242">
        <v>5629</v>
      </c>
      <c r="V370" s="241">
        <v>8237</v>
      </c>
      <c r="W370" s="242">
        <v>7573</v>
      </c>
      <c r="X370" s="241">
        <v>15810</v>
      </c>
      <c r="Y370" s="241">
        <v>4051</v>
      </c>
      <c r="Z370" s="242">
        <v>11759</v>
      </c>
    </row>
    <row r="371" spans="1:26">
      <c r="A371" s="64">
        <v>9</v>
      </c>
      <c r="B371" s="27">
        <v>3</v>
      </c>
      <c r="C371" s="27">
        <v>4</v>
      </c>
      <c r="D371" s="63">
        <v>554008</v>
      </c>
      <c r="E371" s="27" t="s">
        <v>99</v>
      </c>
      <c r="F371" s="240">
        <v>14435</v>
      </c>
      <c r="G371" s="241">
        <v>2081</v>
      </c>
      <c r="H371" s="241">
        <v>2096</v>
      </c>
      <c r="I371" s="241">
        <v>2632</v>
      </c>
      <c r="J371" s="241">
        <v>2676</v>
      </c>
      <c r="K371" s="241">
        <v>2782</v>
      </c>
      <c r="L371" s="242">
        <v>2168</v>
      </c>
      <c r="M371" s="241">
        <v>4177</v>
      </c>
      <c r="N371" s="241">
        <v>6809</v>
      </c>
      <c r="O371" s="242">
        <v>7626</v>
      </c>
      <c r="P371" s="241">
        <v>7466</v>
      </c>
      <c r="Q371" s="242">
        <v>6969</v>
      </c>
      <c r="R371" s="241">
        <v>1378</v>
      </c>
      <c r="S371" s="242">
        <v>1254</v>
      </c>
      <c r="T371" s="241">
        <v>3959</v>
      </c>
      <c r="U371" s="242">
        <v>3667</v>
      </c>
      <c r="V371" s="241">
        <v>5337</v>
      </c>
      <c r="W371" s="242">
        <v>4921</v>
      </c>
      <c r="X371" s="241">
        <v>10258</v>
      </c>
      <c r="Y371" s="241">
        <v>2632</v>
      </c>
      <c r="Z371" s="242">
        <v>7626</v>
      </c>
    </row>
    <row r="372" spans="1:26">
      <c r="A372" s="64">
        <v>9</v>
      </c>
      <c r="B372" s="27">
        <v>3</v>
      </c>
      <c r="C372" s="27">
        <v>4</v>
      </c>
      <c r="D372" s="63">
        <v>170008</v>
      </c>
      <c r="E372" s="27" t="s">
        <v>48</v>
      </c>
      <c r="F372" s="240">
        <v>12119</v>
      </c>
      <c r="G372" s="241">
        <v>1759</v>
      </c>
      <c r="H372" s="241">
        <v>1774</v>
      </c>
      <c r="I372" s="241">
        <v>2255</v>
      </c>
      <c r="J372" s="241">
        <v>2227</v>
      </c>
      <c r="K372" s="241">
        <v>2270</v>
      </c>
      <c r="L372" s="242">
        <v>1834</v>
      </c>
      <c r="M372" s="241">
        <v>3533</v>
      </c>
      <c r="N372" s="241">
        <v>5788</v>
      </c>
      <c r="O372" s="242">
        <v>6331</v>
      </c>
      <c r="P372" s="241">
        <v>6282</v>
      </c>
      <c r="Q372" s="242">
        <v>5837</v>
      </c>
      <c r="R372" s="241">
        <v>1138</v>
      </c>
      <c r="S372" s="242">
        <v>1117</v>
      </c>
      <c r="T372" s="241">
        <v>3294</v>
      </c>
      <c r="U372" s="242">
        <v>3037</v>
      </c>
      <c r="V372" s="241">
        <v>4432</v>
      </c>
      <c r="W372" s="242">
        <v>4154</v>
      </c>
      <c r="X372" s="241">
        <v>8586</v>
      </c>
      <c r="Y372" s="241">
        <v>2255</v>
      </c>
      <c r="Z372" s="242">
        <v>6331</v>
      </c>
    </row>
    <row r="373" spans="1:26">
      <c r="A373" s="64">
        <v>9</v>
      </c>
      <c r="B373" s="27">
        <v>3</v>
      </c>
      <c r="C373" s="27">
        <v>4</v>
      </c>
      <c r="D373" s="63">
        <v>162004</v>
      </c>
      <c r="E373" s="27" t="s">
        <v>40</v>
      </c>
      <c r="F373" s="240">
        <v>12463</v>
      </c>
      <c r="G373" s="241">
        <v>1754</v>
      </c>
      <c r="H373" s="241">
        <v>1833</v>
      </c>
      <c r="I373" s="241">
        <v>2287</v>
      </c>
      <c r="J373" s="241">
        <v>2331</v>
      </c>
      <c r="K373" s="241">
        <v>2415</v>
      </c>
      <c r="L373" s="242">
        <v>1843</v>
      </c>
      <c r="M373" s="241">
        <v>3587</v>
      </c>
      <c r="N373" s="241">
        <v>5874</v>
      </c>
      <c r="O373" s="242">
        <v>6589</v>
      </c>
      <c r="P373" s="241">
        <v>6475</v>
      </c>
      <c r="Q373" s="242">
        <v>5988</v>
      </c>
      <c r="R373" s="241">
        <v>1248</v>
      </c>
      <c r="S373" s="242">
        <v>1039</v>
      </c>
      <c r="T373" s="241">
        <v>3417</v>
      </c>
      <c r="U373" s="242">
        <v>3172</v>
      </c>
      <c r="V373" s="241">
        <v>4665</v>
      </c>
      <c r="W373" s="242">
        <v>4211</v>
      </c>
      <c r="X373" s="241">
        <v>8876</v>
      </c>
      <c r="Y373" s="241">
        <v>2287</v>
      </c>
      <c r="Z373" s="242">
        <v>6589</v>
      </c>
    </row>
    <row r="374" spans="1:26">
      <c r="A374" s="64">
        <v>9</v>
      </c>
      <c r="B374" s="27">
        <v>3</v>
      </c>
      <c r="C374" s="27">
        <v>4</v>
      </c>
      <c r="D374" s="63">
        <v>362024</v>
      </c>
      <c r="E374" s="27" t="s">
        <v>66</v>
      </c>
      <c r="F374" s="240">
        <v>10276</v>
      </c>
      <c r="G374" s="241">
        <v>1550</v>
      </c>
      <c r="H374" s="241">
        <v>1517</v>
      </c>
      <c r="I374" s="241">
        <v>1929</v>
      </c>
      <c r="J374" s="241">
        <v>1964</v>
      </c>
      <c r="K374" s="241">
        <v>1867</v>
      </c>
      <c r="L374" s="242">
        <v>1449</v>
      </c>
      <c r="M374" s="241">
        <v>3067</v>
      </c>
      <c r="N374" s="241">
        <v>4996</v>
      </c>
      <c r="O374" s="242">
        <v>5280</v>
      </c>
      <c r="P374" s="241">
        <v>5342</v>
      </c>
      <c r="Q374" s="242">
        <v>4934</v>
      </c>
      <c r="R374" s="241">
        <v>1031</v>
      </c>
      <c r="S374" s="242">
        <v>898</v>
      </c>
      <c r="T374" s="241">
        <v>2731</v>
      </c>
      <c r="U374" s="242">
        <v>2549</v>
      </c>
      <c r="V374" s="241">
        <v>3762</v>
      </c>
      <c r="W374" s="242">
        <v>3447</v>
      </c>
      <c r="X374" s="241">
        <v>7209</v>
      </c>
      <c r="Y374" s="241">
        <v>1929</v>
      </c>
      <c r="Z374" s="242">
        <v>5280</v>
      </c>
    </row>
    <row r="375" spans="1:26">
      <c r="A375" s="64">
        <v>9</v>
      </c>
      <c r="B375" s="27">
        <v>3</v>
      </c>
      <c r="C375" s="27">
        <v>4</v>
      </c>
      <c r="D375" s="63">
        <v>162008</v>
      </c>
      <c r="E375" s="27" t="s">
        <v>41</v>
      </c>
      <c r="F375" s="240">
        <v>13046</v>
      </c>
      <c r="G375" s="241">
        <v>1893</v>
      </c>
      <c r="H375" s="241">
        <v>1948</v>
      </c>
      <c r="I375" s="241">
        <v>2396</v>
      </c>
      <c r="J375" s="241">
        <v>2435</v>
      </c>
      <c r="K375" s="241">
        <v>2463</v>
      </c>
      <c r="L375" s="242">
        <v>1911</v>
      </c>
      <c r="M375" s="241">
        <v>3841</v>
      </c>
      <c r="N375" s="241">
        <v>6237</v>
      </c>
      <c r="O375" s="242">
        <v>6809</v>
      </c>
      <c r="P375" s="241">
        <v>6764</v>
      </c>
      <c r="Q375" s="242">
        <v>6282</v>
      </c>
      <c r="R375" s="241">
        <v>1221</v>
      </c>
      <c r="S375" s="242">
        <v>1175</v>
      </c>
      <c r="T375" s="241">
        <v>3611</v>
      </c>
      <c r="U375" s="242">
        <v>3198</v>
      </c>
      <c r="V375" s="241">
        <v>4832</v>
      </c>
      <c r="W375" s="242">
        <v>4373</v>
      </c>
      <c r="X375" s="241">
        <v>9205</v>
      </c>
      <c r="Y375" s="241">
        <v>2396</v>
      </c>
      <c r="Z375" s="242">
        <v>6809</v>
      </c>
    </row>
    <row r="376" spans="1:26">
      <c r="A376" s="64">
        <v>9</v>
      </c>
      <c r="B376" s="27">
        <v>3</v>
      </c>
      <c r="C376" s="27">
        <v>4</v>
      </c>
      <c r="D376" s="63">
        <v>754008</v>
      </c>
      <c r="E376" s="27" t="s">
        <v>121</v>
      </c>
      <c r="F376" s="240">
        <v>21249</v>
      </c>
      <c r="G376" s="241">
        <v>3167</v>
      </c>
      <c r="H376" s="241">
        <v>3164</v>
      </c>
      <c r="I376" s="241">
        <v>3985</v>
      </c>
      <c r="J376" s="241">
        <v>3788</v>
      </c>
      <c r="K376" s="241">
        <v>3921</v>
      </c>
      <c r="L376" s="242">
        <v>3224</v>
      </c>
      <c r="M376" s="241">
        <v>6331</v>
      </c>
      <c r="N376" s="241">
        <v>10316</v>
      </c>
      <c r="O376" s="242">
        <v>10933</v>
      </c>
      <c r="P376" s="241">
        <v>10978</v>
      </c>
      <c r="Q376" s="242">
        <v>10271</v>
      </c>
      <c r="R376" s="241">
        <v>2076</v>
      </c>
      <c r="S376" s="242">
        <v>1909</v>
      </c>
      <c r="T376" s="241">
        <v>5656</v>
      </c>
      <c r="U376" s="242">
        <v>5277</v>
      </c>
      <c r="V376" s="241">
        <v>7732</v>
      </c>
      <c r="W376" s="242">
        <v>7186</v>
      </c>
      <c r="X376" s="241">
        <v>14918</v>
      </c>
      <c r="Y376" s="241">
        <v>3985</v>
      </c>
      <c r="Z376" s="242">
        <v>10933</v>
      </c>
    </row>
    <row r="377" spans="1:26">
      <c r="A377" s="64">
        <v>9</v>
      </c>
      <c r="B377" s="27">
        <v>3</v>
      </c>
      <c r="C377" s="27">
        <v>4</v>
      </c>
      <c r="D377" s="63">
        <v>954016</v>
      </c>
      <c r="E377" s="27" t="s">
        <v>140</v>
      </c>
      <c r="F377" s="240">
        <v>9606</v>
      </c>
      <c r="G377" s="241">
        <v>1340</v>
      </c>
      <c r="H377" s="241">
        <v>1497</v>
      </c>
      <c r="I377" s="241">
        <v>1825</v>
      </c>
      <c r="J377" s="241">
        <v>1768</v>
      </c>
      <c r="K377" s="241">
        <v>1759</v>
      </c>
      <c r="L377" s="242">
        <v>1417</v>
      </c>
      <c r="M377" s="241">
        <v>2837</v>
      </c>
      <c r="N377" s="241">
        <v>4662</v>
      </c>
      <c r="O377" s="242">
        <v>4944</v>
      </c>
      <c r="P377" s="241">
        <v>5018</v>
      </c>
      <c r="Q377" s="242">
        <v>4588</v>
      </c>
      <c r="R377" s="241">
        <v>968</v>
      </c>
      <c r="S377" s="242">
        <v>857</v>
      </c>
      <c r="T377" s="241">
        <v>2538</v>
      </c>
      <c r="U377" s="242">
        <v>2406</v>
      </c>
      <c r="V377" s="241">
        <v>3506</v>
      </c>
      <c r="W377" s="242">
        <v>3263</v>
      </c>
      <c r="X377" s="241">
        <v>6769</v>
      </c>
      <c r="Y377" s="241">
        <v>1825</v>
      </c>
      <c r="Z377" s="242">
        <v>4944</v>
      </c>
    </row>
    <row r="378" spans="1:26">
      <c r="A378" s="64">
        <v>9</v>
      </c>
      <c r="B378" s="27">
        <v>3</v>
      </c>
      <c r="C378" s="27">
        <v>4</v>
      </c>
      <c r="D378" s="63">
        <v>158016</v>
      </c>
      <c r="E378" s="27" t="s">
        <v>33</v>
      </c>
      <c r="F378" s="240">
        <v>9798</v>
      </c>
      <c r="G378" s="241">
        <v>1404</v>
      </c>
      <c r="H378" s="241">
        <v>1536</v>
      </c>
      <c r="I378" s="241">
        <v>1847</v>
      </c>
      <c r="J378" s="241">
        <v>1772</v>
      </c>
      <c r="K378" s="241">
        <v>1828</v>
      </c>
      <c r="L378" s="242">
        <v>1411</v>
      </c>
      <c r="M378" s="241">
        <v>2940</v>
      </c>
      <c r="N378" s="241">
        <v>4787</v>
      </c>
      <c r="O378" s="242">
        <v>5011</v>
      </c>
      <c r="P378" s="241">
        <v>5113</v>
      </c>
      <c r="Q378" s="242">
        <v>4685</v>
      </c>
      <c r="R378" s="241">
        <v>939</v>
      </c>
      <c r="S378" s="242">
        <v>908</v>
      </c>
      <c r="T378" s="241">
        <v>2686</v>
      </c>
      <c r="U378" s="242">
        <v>2325</v>
      </c>
      <c r="V378" s="241">
        <v>3625</v>
      </c>
      <c r="W378" s="242">
        <v>3233</v>
      </c>
      <c r="X378" s="241">
        <v>6858</v>
      </c>
      <c r="Y378" s="241">
        <v>1847</v>
      </c>
      <c r="Z378" s="242">
        <v>5011</v>
      </c>
    </row>
    <row r="379" spans="1:26">
      <c r="A379" s="64">
        <v>9</v>
      </c>
      <c r="B379" s="27">
        <v>3</v>
      </c>
      <c r="C379" s="27">
        <v>4</v>
      </c>
      <c r="D379" s="63">
        <v>362028</v>
      </c>
      <c r="E379" s="27" t="s">
        <v>67</v>
      </c>
      <c r="F379" s="240">
        <v>12179</v>
      </c>
      <c r="G379" s="241">
        <v>1764</v>
      </c>
      <c r="H379" s="241">
        <v>1797</v>
      </c>
      <c r="I379" s="241">
        <v>2382</v>
      </c>
      <c r="J379" s="241">
        <v>2269</v>
      </c>
      <c r="K379" s="241">
        <v>2152</v>
      </c>
      <c r="L379" s="242">
        <v>1815</v>
      </c>
      <c r="M379" s="241">
        <v>3561</v>
      </c>
      <c r="N379" s="241">
        <v>5943</v>
      </c>
      <c r="O379" s="242">
        <v>6236</v>
      </c>
      <c r="P379" s="241">
        <v>6203</v>
      </c>
      <c r="Q379" s="242">
        <v>5976</v>
      </c>
      <c r="R379" s="241">
        <v>1179</v>
      </c>
      <c r="S379" s="242">
        <v>1203</v>
      </c>
      <c r="T379" s="241">
        <v>3220</v>
      </c>
      <c r="U379" s="242">
        <v>3016</v>
      </c>
      <c r="V379" s="241">
        <v>4399</v>
      </c>
      <c r="W379" s="242">
        <v>4219</v>
      </c>
      <c r="X379" s="241">
        <v>8618</v>
      </c>
      <c r="Y379" s="241">
        <v>2382</v>
      </c>
      <c r="Z379" s="242">
        <v>6236</v>
      </c>
    </row>
    <row r="380" spans="1:26">
      <c r="A380" s="64">
        <v>9</v>
      </c>
      <c r="B380" s="27">
        <v>3</v>
      </c>
      <c r="C380" s="27">
        <v>4</v>
      </c>
      <c r="D380" s="63">
        <v>974028</v>
      </c>
      <c r="E380" s="27" t="s">
        <v>157</v>
      </c>
      <c r="F380" s="240">
        <v>13595</v>
      </c>
      <c r="G380" s="241">
        <v>1864</v>
      </c>
      <c r="H380" s="241">
        <v>2027</v>
      </c>
      <c r="I380" s="241">
        <v>2490</v>
      </c>
      <c r="J380" s="241">
        <v>2435</v>
      </c>
      <c r="K380" s="241">
        <v>2673</v>
      </c>
      <c r="L380" s="242">
        <v>2106</v>
      </c>
      <c r="M380" s="241">
        <v>3891</v>
      </c>
      <c r="N380" s="241">
        <v>6381</v>
      </c>
      <c r="O380" s="242">
        <v>7214</v>
      </c>
      <c r="P380" s="241">
        <v>7142</v>
      </c>
      <c r="Q380" s="242">
        <v>6453</v>
      </c>
      <c r="R380" s="241">
        <v>1301</v>
      </c>
      <c r="S380" s="242">
        <v>1189</v>
      </c>
      <c r="T380" s="241">
        <v>3862</v>
      </c>
      <c r="U380" s="242">
        <v>3352</v>
      </c>
      <c r="V380" s="241">
        <v>5163</v>
      </c>
      <c r="W380" s="242">
        <v>4541</v>
      </c>
      <c r="X380" s="241">
        <v>9704</v>
      </c>
      <c r="Y380" s="241">
        <v>2490</v>
      </c>
      <c r="Z380" s="242">
        <v>7214</v>
      </c>
    </row>
    <row r="381" spans="1:26">
      <c r="A381" s="64">
        <v>9</v>
      </c>
      <c r="B381" s="27">
        <v>3</v>
      </c>
      <c r="C381" s="27">
        <v>4</v>
      </c>
      <c r="D381" s="63">
        <v>962040</v>
      </c>
      <c r="E381" s="27" t="s">
        <v>153</v>
      </c>
      <c r="F381" s="240">
        <v>9778</v>
      </c>
      <c r="G381" s="241">
        <v>1297</v>
      </c>
      <c r="H381" s="241">
        <v>1318</v>
      </c>
      <c r="I381" s="241">
        <v>1766</v>
      </c>
      <c r="J381" s="241">
        <v>1862</v>
      </c>
      <c r="K381" s="241">
        <v>1956</v>
      </c>
      <c r="L381" s="242">
        <v>1579</v>
      </c>
      <c r="M381" s="241">
        <v>2615</v>
      </c>
      <c r="N381" s="241">
        <v>4381</v>
      </c>
      <c r="O381" s="242">
        <v>5397</v>
      </c>
      <c r="P381" s="241">
        <v>4958</v>
      </c>
      <c r="Q381" s="242">
        <v>4820</v>
      </c>
      <c r="R381" s="241">
        <v>910</v>
      </c>
      <c r="S381" s="242">
        <v>856</v>
      </c>
      <c r="T381" s="241">
        <v>2737</v>
      </c>
      <c r="U381" s="242">
        <v>2660</v>
      </c>
      <c r="V381" s="241">
        <v>3647</v>
      </c>
      <c r="W381" s="242">
        <v>3516</v>
      </c>
      <c r="X381" s="241">
        <v>7163</v>
      </c>
      <c r="Y381" s="241">
        <v>1766</v>
      </c>
      <c r="Z381" s="242">
        <v>5397</v>
      </c>
    </row>
    <row r="382" spans="1:26">
      <c r="A382" s="64">
        <v>9</v>
      </c>
      <c r="B382" s="27">
        <v>3</v>
      </c>
      <c r="C382" s="27">
        <v>4</v>
      </c>
      <c r="D382" s="63">
        <v>158028</v>
      </c>
      <c r="E382" s="27" t="s">
        <v>37</v>
      </c>
      <c r="F382" s="240">
        <v>16621</v>
      </c>
      <c r="G382" s="241">
        <v>2275</v>
      </c>
      <c r="H382" s="241">
        <v>2467</v>
      </c>
      <c r="I382" s="241">
        <v>3095</v>
      </c>
      <c r="J382" s="241">
        <v>3157</v>
      </c>
      <c r="K382" s="241">
        <v>3200</v>
      </c>
      <c r="L382" s="242">
        <v>2427</v>
      </c>
      <c r="M382" s="241">
        <v>4742</v>
      </c>
      <c r="N382" s="241">
        <v>7837</v>
      </c>
      <c r="O382" s="242">
        <v>8784</v>
      </c>
      <c r="P382" s="241">
        <v>8465</v>
      </c>
      <c r="Q382" s="242">
        <v>8156</v>
      </c>
      <c r="R382" s="241">
        <v>1575</v>
      </c>
      <c r="S382" s="242">
        <v>1520</v>
      </c>
      <c r="T382" s="241">
        <v>4508</v>
      </c>
      <c r="U382" s="242">
        <v>4276</v>
      </c>
      <c r="V382" s="241">
        <v>6083</v>
      </c>
      <c r="W382" s="242">
        <v>5796</v>
      </c>
      <c r="X382" s="241">
        <v>11879</v>
      </c>
      <c r="Y382" s="241">
        <v>3095</v>
      </c>
      <c r="Z382" s="242">
        <v>8784</v>
      </c>
    </row>
    <row r="383" spans="1:26">
      <c r="A383" s="64">
        <v>9</v>
      </c>
      <c r="B383" s="27">
        <v>3</v>
      </c>
      <c r="C383" s="27">
        <v>4</v>
      </c>
      <c r="D383" s="63">
        <v>566076</v>
      </c>
      <c r="E383" s="27" t="s">
        <v>117</v>
      </c>
      <c r="F383" s="240">
        <v>15868</v>
      </c>
      <c r="G383" s="241">
        <v>2366</v>
      </c>
      <c r="H383" s="241">
        <v>2273</v>
      </c>
      <c r="I383" s="241">
        <v>2947</v>
      </c>
      <c r="J383" s="241">
        <v>2875</v>
      </c>
      <c r="K383" s="241">
        <v>2896</v>
      </c>
      <c r="L383" s="242">
        <v>2511</v>
      </c>
      <c r="M383" s="241">
        <v>4639</v>
      </c>
      <c r="N383" s="241">
        <v>7586</v>
      </c>
      <c r="O383" s="242">
        <v>8282</v>
      </c>
      <c r="P383" s="241">
        <v>8146</v>
      </c>
      <c r="Q383" s="242">
        <v>7722</v>
      </c>
      <c r="R383" s="241">
        <v>1502</v>
      </c>
      <c r="S383" s="242">
        <v>1445</v>
      </c>
      <c r="T383" s="241">
        <v>4259</v>
      </c>
      <c r="U383" s="242">
        <v>4023</v>
      </c>
      <c r="V383" s="241">
        <v>5761</v>
      </c>
      <c r="W383" s="242">
        <v>5468</v>
      </c>
      <c r="X383" s="241">
        <v>11229</v>
      </c>
      <c r="Y383" s="241">
        <v>2947</v>
      </c>
      <c r="Z383" s="242">
        <v>8282</v>
      </c>
    </row>
    <row r="384" spans="1:26">
      <c r="A384" s="64">
        <v>9</v>
      </c>
      <c r="B384" s="27">
        <v>3</v>
      </c>
      <c r="C384" s="27">
        <v>4</v>
      </c>
      <c r="D384" s="63">
        <v>382056</v>
      </c>
      <c r="E384" s="27" t="s">
        <v>92</v>
      </c>
      <c r="F384" s="240">
        <v>11530</v>
      </c>
      <c r="G384" s="241">
        <v>1669</v>
      </c>
      <c r="H384" s="241">
        <v>1712</v>
      </c>
      <c r="I384" s="241">
        <v>2124</v>
      </c>
      <c r="J384" s="241">
        <v>2182</v>
      </c>
      <c r="K384" s="241">
        <v>2134</v>
      </c>
      <c r="L384" s="242">
        <v>1709</v>
      </c>
      <c r="M384" s="241">
        <v>3381</v>
      </c>
      <c r="N384" s="241">
        <v>5505</v>
      </c>
      <c r="O384" s="242">
        <v>6025</v>
      </c>
      <c r="P384" s="241">
        <v>6014</v>
      </c>
      <c r="Q384" s="242">
        <v>5516</v>
      </c>
      <c r="R384" s="241">
        <v>1105</v>
      </c>
      <c r="S384" s="242">
        <v>1019</v>
      </c>
      <c r="T384" s="241">
        <v>3174</v>
      </c>
      <c r="U384" s="242">
        <v>2851</v>
      </c>
      <c r="V384" s="241">
        <v>4279</v>
      </c>
      <c r="W384" s="242">
        <v>3870</v>
      </c>
      <c r="X384" s="241">
        <v>8149</v>
      </c>
      <c r="Y384" s="241">
        <v>2124</v>
      </c>
      <c r="Z384" s="242">
        <v>6025</v>
      </c>
    </row>
    <row r="385" spans="1:26">
      <c r="A385" s="64">
        <v>9</v>
      </c>
      <c r="B385" s="27">
        <v>3</v>
      </c>
      <c r="C385" s="27">
        <v>4</v>
      </c>
      <c r="D385" s="63">
        <v>158032</v>
      </c>
      <c r="E385" s="27" t="s">
        <v>38</v>
      </c>
      <c r="F385" s="240">
        <v>16729</v>
      </c>
      <c r="G385" s="241">
        <v>2288</v>
      </c>
      <c r="H385" s="241">
        <v>2460</v>
      </c>
      <c r="I385" s="241">
        <v>3016</v>
      </c>
      <c r="J385" s="241">
        <v>3147</v>
      </c>
      <c r="K385" s="241">
        <v>3243</v>
      </c>
      <c r="L385" s="242">
        <v>2575</v>
      </c>
      <c r="M385" s="241">
        <v>4748</v>
      </c>
      <c r="N385" s="241">
        <v>7764</v>
      </c>
      <c r="O385" s="242">
        <v>8965</v>
      </c>
      <c r="P385" s="241">
        <v>8721</v>
      </c>
      <c r="Q385" s="242">
        <v>8008</v>
      </c>
      <c r="R385" s="241">
        <v>1543</v>
      </c>
      <c r="S385" s="242">
        <v>1473</v>
      </c>
      <c r="T385" s="241">
        <v>4718</v>
      </c>
      <c r="U385" s="242">
        <v>4247</v>
      </c>
      <c r="V385" s="241">
        <v>6261</v>
      </c>
      <c r="W385" s="242">
        <v>5720</v>
      </c>
      <c r="X385" s="241">
        <v>11981</v>
      </c>
      <c r="Y385" s="241">
        <v>3016</v>
      </c>
      <c r="Z385" s="242">
        <v>8965</v>
      </c>
    </row>
    <row r="386" spans="1:26">
      <c r="A386" s="247"/>
      <c r="B386" s="101"/>
      <c r="C386" s="101"/>
      <c r="D386" s="101"/>
      <c r="E386" s="234" t="s">
        <v>218</v>
      </c>
      <c r="F386" s="235">
        <v>235417</v>
      </c>
      <c r="G386" s="239">
        <v>33366</v>
      </c>
      <c r="H386" s="238">
        <v>34599</v>
      </c>
      <c r="I386" s="238">
        <v>43644</v>
      </c>
      <c r="J386" s="238">
        <v>43634</v>
      </c>
      <c r="K386" s="238">
        <v>44802</v>
      </c>
      <c r="L386" s="235">
        <v>35372</v>
      </c>
      <c r="M386" s="239">
        <v>67965</v>
      </c>
      <c r="N386" s="238">
        <v>111609</v>
      </c>
      <c r="O386" s="235">
        <v>123808</v>
      </c>
      <c r="P386" s="239">
        <v>121747</v>
      </c>
      <c r="Q386" s="235">
        <v>113670</v>
      </c>
      <c r="R386" s="239">
        <v>22587</v>
      </c>
      <c r="S386" s="235">
        <v>21057</v>
      </c>
      <c r="T386" s="239">
        <v>64481</v>
      </c>
      <c r="U386" s="235">
        <v>59327</v>
      </c>
      <c r="V386" s="239">
        <v>87068</v>
      </c>
      <c r="W386" s="235">
        <v>80384</v>
      </c>
      <c r="X386" s="239">
        <v>167452</v>
      </c>
      <c r="Y386" s="237">
        <v>43644</v>
      </c>
      <c r="Z386" s="238">
        <v>123808</v>
      </c>
    </row>
    <row r="387" spans="1:26">
      <c r="A387" s="64">
        <v>10</v>
      </c>
      <c r="B387" s="27">
        <v>4</v>
      </c>
      <c r="C387" s="27">
        <v>4</v>
      </c>
      <c r="D387" s="63">
        <v>566028</v>
      </c>
      <c r="E387" s="27" t="s">
        <v>116</v>
      </c>
      <c r="F387" s="240">
        <v>11019</v>
      </c>
      <c r="G387" s="241">
        <v>1568</v>
      </c>
      <c r="H387" s="241">
        <v>1567</v>
      </c>
      <c r="I387" s="241">
        <v>1949</v>
      </c>
      <c r="J387" s="241">
        <v>2023</v>
      </c>
      <c r="K387" s="241">
        <v>2186</v>
      </c>
      <c r="L387" s="242">
        <v>1726</v>
      </c>
      <c r="M387" s="241">
        <v>3135</v>
      </c>
      <c r="N387" s="241">
        <v>5084</v>
      </c>
      <c r="O387" s="242">
        <v>5935</v>
      </c>
      <c r="P387" s="241">
        <v>5707</v>
      </c>
      <c r="Q387" s="242">
        <v>5312</v>
      </c>
      <c r="R387" s="241">
        <v>1020</v>
      </c>
      <c r="S387" s="242">
        <v>929</v>
      </c>
      <c r="T387" s="241">
        <v>3094</v>
      </c>
      <c r="U387" s="242">
        <v>2841</v>
      </c>
      <c r="V387" s="241">
        <v>4114</v>
      </c>
      <c r="W387" s="242">
        <v>3770</v>
      </c>
      <c r="X387" s="241">
        <v>7884</v>
      </c>
      <c r="Y387" s="241">
        <v>1949</v>
      </c>
      <c r="Z387" s="242">
        <v>5935</v>
      </c>
    </row>
    <row r="388" spans="1:26">
      <c r="A388" s="64">
        <v>10</v>
      </c>
      <c r="B388" s="27">
        <v>4</v>
      </c>
      <c r="C388" s="27">
        <v>4</v>
      </c>
      <c r="D388" s="63">
        <v>158020</v>
      </c>
      <c r="E388" s="27" t="s">
        <v>34</v>
      </c>
      <c r="F388" s="240">
        <v>11383</v>
      </c>
      <c r="G388" s="241">
        <v>1590</v>
      </c>
      <c r="H388" s="241">
        <v>1703</v>
      </c>
      <c r="I388" s="241">
        <v>2227</v>
      </c>
      <c r="J388" s="241">
        <v>2107</v>
      </c>
      <c r="K388" s="241">
        <v>2120</v>
      </c>
      <c r="L388" s="242">
        <v>1636</v>
      </c>
      <c r="M388" s="241">
        <v>3293</v>
      </c>
      <c r="N388" s="241">
        <v>5520</v>
      </c>
      <c r="O388" s="242">
        <v>5863</v>
      </c>
      <c r="P388" s="241">
        <v>5761</v>
      </c>
      <c r="Q388" s="242">
        <v>5622</v>
      </c>
      <c r="R388" s="241">
        <v>1170</v>
      </c>
      <c r="S388" s="242">
        <v>1057</v>
      </c>
      <c r="T388" s="241">
        <v>2904</v>
      </c>
      <c r="U388" s="242">
        <v>2959</v>
      </c>
      <c r="V388" s="241">
        <v>4074</v>
      </c>
      <c r="W388" s="242">
        <v>4016</v>
      </c>
      <c r="X388" s="241">
        <v>8090</v>
      </c>
      <c r="Y388" s="241">
        <v>2227</v>
      </c>
      <c r="Z388" s="242">
        <v>5863</v>
      </c>
    </row>
    <row r="389" spans="1:26">
      <c r="A389" s="64">
        <v>10</v>
      </c>
      <c r="B389" s="27">
        <v>4</v>
      </c>
      <c r="C389" s="27">
        <v>4</v>
      </c>
      <c r="D389" s="63">
        <v>162022</v>
      </c>
      <c r="E389" s="27" t="s">
        <v>43</v>
      </c>
      <c r="F389" s="240">
        <v>11402</v>
      </c>
      <c r="G389" s="241">
        <v>1592</v>
      </c>
      <c r="H389" s="241">
        <v>1706</v>
      </c>
      <c r="I389" s="241">
        <v>2253</v>
      </c>
      <c r="J389" s="241">
        <v>2192</v>
      </c>
      <c r="K389" s="241">
        <v>2180</v>
      </c>
      <c r="L389" s="242">
        <v>1479</v>
      </c>
      <c r="M389" s="241">
        <v>3298</v>
      </c>
      <c r="N389" s="241">
        <v>5551</v>
      </c>
      <c r="O389" s="242">
        <v>5851</v>
      </c>
      <c r="P389" s="241">
        <v>5821</v>
      </c>
      <c r="Q389" s="242">
        <v>5581</v>
      </c>
      <c r="R389" s="241">
        <v>1154</v>
      </c>
      <c r="S389" s="242">
        <v>1099</v>
      </c>
      <c r="T389" s="241">
        <v>2935</v>
      </c>
      <c r="U389" s="242">
        <v>2916</v>
      </c>
      <c r="V389" s="241">
        <v>4089</v>
      </c>
      <c r="W389" s="242">
        <v>4015</v>
      </c>
      <c r="X389" s="241">
        <v>8104</v>
      </c>
      <c r="Y389" s="241">
        <v>2253</v>
      </c>
      <c r="Z389" s="242">
        <v>5851</v>
      </c>
    </row>
    <row r="390" spans="1:26">
      <c r="A390" s="64">
        <v>10</v>
      </c>
      <c r="B390" s="27">
        <v>4</v>
      </c>
      <c r="C390" s="27">
        <v>4</v>
      </c>
      <c r="D390" s="63">
        <v>362036</v>
      </c>
      <c r="E390" s="27" t="s">
        <v>69</v>
      </c>
      <c r="F390" s="240">
        <v>11066</v>
      </c>
      <c r="G390" s="241">
        <v>1564</v>
      </c>
      <c r="H390" s="241">
        <v>1686</v>
      </c>
      <c r="I390" s="241">
        <v>2063</v>
      </c>
      <c r="J390" s="241">
        <v>2069</v>
      </c>
      <c r="K390" s="241">
        <v>2133</v>
      </c>
      <c r="L390" s="242">
        <v>1551</v>
      </c>
      <c r="M390" s="241">
        <v>3250</v>
      </c>
      <c r="N390" s="241">
        <v>5313</v>
      </c>
      <c r="O390" s="242">
        <v>5753</v>
      </c>
      <c r="P390" s="241">
        <v>5746</v>
      </c>
      <c r="Q390" s="242">
        <v>5320</v>
      </c>
      <c r="R390" s="241">
        <v>1069</v>
      </c>
      <c r="S390" s="242">
        <v>994</v>
      </c>
      <c r="T390" s="241">
        <v>3006</v>
      </c>
      <c r="U390" s="242">
        <v>2747</v>
      </c>
      <c r="V390" s="241">
        <v>4075</v>
      </c>
      <c r="W390" s="242">
        <v>3741</v>
      </c>
      <c r="X390" s="241">
        <v>7816</v>
      </c>
      <c r="Y390" s="241">
        <v>2063</v>
      </c>
      <c r="Z390" s="242">
        <v>5753</v>
      </c>
    </row>
    <row r="391" spans="1:26">
      <c r="A391" s="64">
        <v>10</v>
      </c>
      <c r="B391" s="27">
        <v>4</v>
      </c>
      <c r="C391" s="27">
        <v>4</v>
      </c>
      <c r="D391" s="63">
        <v>166036</v>
      </c>
      <c r="E391" s="27" t="s">
        <v>47</v>
      </c>
      <c r="F391" s="240">
        <v>9540</v>
      </c>
      <c r="G391" s="241">
        <v>1251</v>
      </c>
      <c r="H391" s="241">
        <v>1373</v>
      </c>
      <c r="I391" s="241">
        <v>1733</v>
      </c>
      <c r="J391" s="241">
        <v>1773</v>
      </c>
      <c r="K391" s="241">
        <v>1921</v>
      </c>
      <c r="L391" s="242">
        <v>1489</v>
      </c>
      <c r="M391" s="241">
        <v>2624</v>
      </c>
      <c r="N391" s="241">
        <v>4357</v>
      </c>
      <c r="O391" s="242">
        <v>5183</v>
      </c>
      <c r="P391" s="241">
        <v>4837</v>
      </c>
      <c r="Q391" s="242">
        <v>4703</v>
      </c>
      <c r="R391" s="241">
        <v>902</v>
      </c>
      <c r="S391" s="242">
        <v>831</v>
      </c>
      <c r="T391" s="241">
        <v>2565</v>
      </c>
      <c r="U391" s="242">
        <v>2618</v>
      </c>
      <c r="V391" s="241">
        <v>3467</v>
      </c>
      <c r="W391" s="242">
        <v>3449</v>
      </c>
      <c r="X391" s="241">
        <v>6916</v>
      </c>
      <c r="Y391" s="241">
        <v>1733</v>
      </c>
      <c r="Z391" s="242">
        <v>5183</v>
      </c>
    </row>
    <row r="392" spans="1:26">
      <c r="A392" s="247"/>
      <c r="B392" s="101"/>
      <c r="C392" s="101"/>
      <c r="D392" s="101"/>
      <c r="E392" s="234" t="s">
        <v>288</v>
      </c>
      <c r="F392" s="235">
        <v>54410</v>
      </c>
      <c r="G392" s="239">
        <v>7565</v>
      </c>
      <c r="H392" s="238">
        <v>8035</v>
      </c>
      <c r="I392" s="238">
        <v>10225</v>
      </c>
      <c r="J392" s="238">
        <v>10164</v>
      </c>
      <c r="K392" s="238">
        <v>10540</v>
      </c>
      <c r="L392" s="235">
        <v>7881</v>
      </c>
      <c r="M392" s="239">
        <v>15600</v>
      </c>
      <c r="N392" s="238">
        <v>25825</v>
      </c>
      <c r="O392" s="235">
        <v>28585</v>
      </c>
      <c r="P392" s="239">
        <v>27872</v>
      </c>
      <c r="Q392" s="235">
        <v>26538</v>
      </c>
      <c r="R392" s="239">
        <v>5315</v>
      </c>
      <c r="S392" s="235">
        <v>4910</v>
      </c>
      <c r="T392" s="239">
        <v>14504</v>
      </c>
      <c r="U392" s="235">
        <v>14081</v>
      </c>
      <c r="V392" s="239">
        <v>19819</v>
      </c>
      <c r="W392" s="235">
        <v>18991</v>
      </c>
      <c r="X392" s="239">
        <v>38810</v>
      </c>
      <c r="Y392" s="237">
        <v>10225</v>
      </c>
      <c r="Z392" s="238">
        <v>28585</v>
      </c>
    </row>
    <row r="393" spans="1:26">
      <c r="A393" s="27"/>
      <c r="B393" s="27"/>
      <c r="C393" s="27"/>
      <c r="D393" s="27"/>
      <c r="E393" s="17" t="s">
        <v>179</v>
      </c>
      <c r="F393" s="226">
        <v>3572167</v>
      </c>
      <c r="G393" s="36">
        <v>516102</v>
      </c>
      <c r="H393" s="36">
        <v>524976</v>
      </c>
      <c r="I393" s="36">
        <v>650152</v>
      </c>
      <c r="J393" s="36">
        <v>655091</v>
      </c>
      <c r="K393" s="36">
        <v>671515</v>
      </c>
      <c r="L393" s="227">
        <v>554331</v>
      </c>
      <c r="M393" s="36">
        <v>1041078</v>
      </c>
      <c r="N393" s="36">
        <v>1691230</v>
      </c>
      <c r="O393" s="227">
        <v>1880937</v>
      </c>
      <c r="P393" s="36">
        <v>1841660</v>
      </c>
      <c r="Q393" s="227">
        <v>1730507</v>
      </c>
      <c r="R393" s="36">
        <v>334610</v>
      </c>
      <c r="S393" s="227">
        <v>315542</v>
      </c>
      <c r="T393" s="36">
        <v>972032</v>
      </c>
      <c r="U393" s="227">
        <v>908905</v>
      </c>
      <c r="V393" s="36">
        <v>1306642</v>
      </c>
      <c r="W393" s="227">
        <v>1224447</v>
      </c>
      <c r="X393" s="36">
        <v>2531089</v>
      </c>
      <c r="Y393" s="36">
        <v>650152</v>
      </c>
      <c r="Z393" s="227">
        <v>1880937</v>
      </c>
    </row>
    <row r="394" spans="1:26">
      <c r="A394" s="27"/>
      <c r="B394" s="27"/>
      <c r="C394" s="27"/>
      <c r="D394" s="27"/>
      <c r="E394" s="8" t="s">
        <v>200</v>
      </c>
      <c r="F394" s="226">
        <v>1909313</v>
      </c>
      <c r="G394" s="36">
        <v>278280</v>
      </c>
      <c r="H394" s="36">
        <v>283905</v>
      </c>
      <c r="I394" s="36">
        <v>350666</v>
      </c>
      <c r="J394" s="36">
        <v>351100</v>
      </c>
      <c r="K394" s="36">
        <v>354524</v>
      </c>
      <c r="L394" s="227">
        <v>290838</v>
      </c>
      <c r="M394" s="36">
        <v>562185</v>
      </c>
      <c r="N394" s="36">
        <v>912851</v>
      </c>
      <c r="O394" s="227">
        <v>996462</v>
      </c>
      <c r="P394" s="36">
        <v>984049</v>
      </c>
      <c r="Q394" s="227">
        <v>925264</v>
      </c>
      <c r="R394" s="36">
        <v>180722</v>
      </c>
      <c r="S394" s="227">
        <v>169944</v>
      </c>
      <c r="T394" s="36">
        <v>514416</v>
      </c>
      <c r="U394" s="227">
        <v>482046</v>
      </c>
      <c r="V394" s="36">
        <v>695138</v>
      </c>
      <c r="W394" s="227">
        <v>651990</v>
      </c>
      <c r="X394" s="36">
        <v>1347128</v>
      </c>
      <c r="Y394" s="36">
        <v>350666</v>
      </c>
      <c r="Z394" s="227">
        <v>996462</v>
      </c>
    </row>
    <row r="395" spans="1:26">
      <c r="A395" s="27"/>
      <c r="B395" s="27"/>
      <c r="C395" s="27"/>
      <c r="D395" s="27"/>
      <c r="E395" s="8" t="s">
        <v>201</v>
      </c>
      <c r="F395" s="226">
        <v>1662854</v>
      </c>
      <c r="G395" s="36">
        <v>237822</v>
      </c>
      <c r="H395" s="36">
        <v>241071</v>
      </c>
      <c r="I395" s="36">
        <v>299486</v>
      </c>
      <c r="J395" s="36">
        <v>303991</v>
      </c>
      <c r="K395" s="36">
        <v>316991</v>
      </c>
      <c r="L395" s="227">
        <v>263493</v>
      </c>
      <c r="M395" s="36">
        <v>478893</v>
      </c>
      <c r="N395" s="36">
        <v>778379</v>
      </c>
      <c r="O395" s="227">
        <v>884475</v>
      </c>
      <c r="P395" s="36">
        <v>857611</v>
      </c>
      <c r="Q395" s="227">
        <v>805243</v>
      </c>
      <c r="R395" s="36">
        <v>153888</v>
      </c>
      <c r="S395" s="227">
        <v>145598</v>
      </c>
      <c r="T395" s="36">
        <v>457616</v>
      </c>
      <c r="U395" s="227">
        <v>426859</v>
      </c>
      <c r="V395" s="36">
        <v>611504</v>
      </c>
      <c r="W395" s="227">
        <v>572457</v>
      </c>
      <c r="X395" s="36">
        <v>1183961</v>
      </c>
      <c r="Y395" s="36">
        <v>299486</v>
      </c>
      <c r="Z395" s="227">
        <v>884475</v>
      </c>
    </row>
    <row r="396" spans="1:26">
      <c r="F396" s="10"/>
      <c r="G396" s="10"/>
      <c r="H396" s="10"/>
      <c r="I396" s="10"/>
      <c r="J396" s="10"/>
      <c r="K396" s="10"/>
      <c r="L396" s="10"/>
      <c r="M396" s="10"/>
      <c r="N396" s="10"/>
      <c r="O396" s="10"/>
      <c r="P396" s="10"/>
      <c r="Q396" s="10"/>
      <c r="R396" s="10"/>
      <c r="S396" s="10"/>
      <c r="T396" s="10"/>
      <c r="U396" s="10"/>
      <c r="V396" s="10"/>
      <c r="W396" s="10"/>
      <c r="X396" s="10"/>
      <c r="Y396" s="10"/>
      <c r="Z396" s="10"/>
    </row>
    <row r="397" spans="1:26">
      <c r="A397" s="101" t="s">
        <v>298</v>
      </c>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c r="D398">
        <v>5111000</v>
      </c>
      <c r="E398" t="s">
        <v>15</v>
      </c>
      <c r="F398" s="248">
        <v>115889</v>
      </c>
      <c r="G398" s="10">
        <v>18369</v>
      </c>
      <c r="H398" s="10">
        <v>18251</v>
      </c>
      <c r="I398" s="10">
        <v>21972</v>
      </c>
      <c r="J398" s="10">
        <v>21589</v>
      </c>
      <c r="K398" s="10">
        <v>19854</v>
      </c>
      <c r="L398" s="249">
        <v>15854</v>
      </c>
      <c r="M398" s="10">
        <v>36620</v>
      </c>
      <c r="N398" s="10">
        <v>58592</v>
      </c>
      <c r="O398" s="249">
        <v>57297</v>
      </c>
      <c r="P398" s="10">
        <v>59262</v>
      </c>
      <c r="Q398" s="249">
        <v>56627</v>
      </c>
      <c r="R398" s="10">
        <v>11193</v>
      </c>
      <c r="S398" s="249">
        <v>10779</v>
      </c>
      <c r="T398" s="10">
        <v>29227</v>
      </c>
      <c r="U398" s="249">
        <v>28070</v>
      </c>
      <c r="V398" s="10">
        <v>40420</v>
      </c>
      <c r="W398" s="249">
        <v>38849</v>
      </c>
      <c r="X398" s="10">
        <v>79269</v>
      </c>
      <c r="Y398" s="10">
        <v>21972</v>
      </c>
      <c r="Z398" s="249">
        <v>57297</v>
      </c>
    </row>
    <row r="399" spans="1:26">
      <c r="D399">
        <v>5112000</v>
      </c>
      <c r="E399" t="s">
        <v>16</v>
      </c>
      <c r="F399" s="250">
        <v>101773</v>
      </c>
      <c r="G399" s="10">
        <v>15157</v>
      </c>
      <c r="H399" s="10">
        <v>15487</v>
      </c>
      <c r="I399" s="10">
        <v>18416</v>
      </c>
      <c r="J399" s="10">
        <v>18721</v>
      </c>
      <c r="K399" s="10">
        <v>18569</v>
      </c>
      <c r="L399" s="251">
        <v>15423</v>
      </c>
      <c r="M399" s="10">
        <v>30644</v>
      </c>
      <c r="N399" s="10">
        <v>49060</v>
      </c>
      <c r="O399" s="251">
        <v>52713</v>
      </c>
      <c r="P399" s="10">
        <v>52609</v>
      </c>
      <c r="Q399" s="251">
        <v>49164</v>
      </c>
      <c r="R399" s="10">
        <v>9546</v>
      </c>
      <c r="S399" s="251">
        <v>8870</v>
      </c>
      <c r="T399" s="10">
        <v>27219</v>
      </c>
      <c r="U399" s="251">
        <v>25494</v>
      </c>
      <c r="V399" s="10">
        <v>36765</v>
      </c>
      <c r="W399" s="251">
        <v>34364</v>
      </c>
      <c r="X399" s="10">
        <v>71129</v>
      </c>
      <c r="Y399" s="10">
        <v>18416</v>
      </c>
      <c r="Z399" s="251">
        <v>52713</v>
      </c>
    </row>
    <row r="400" spans="1:26">
      <c r="D400">
        <v>5113000</v>
      </c>
      <c r="E400" t="s">
        <v>17</v>
      </c>
      <c r="F400" s="250">
        <v>112539</v>
      </c>
      <c r="G400" s="10">
        <v>17464</v>
      </c>
      <c r="H400" s="10">
        <v>17343</v>
      </c>
      <c r="I400" s="10">
        <v>20695</v>
      </c>
      <c r="J400" s="10">
        <v>20353</v>
      </c>
      <c r="K400" s="10">
        <v>20316</v>
      </c>
      <c r="L400" s="251">
        <v>16368</v>
      </c>
      <c r="M400" s="10">
        <v>34807</v>
      </c>
      <c r="N400" s="10">
        <v>55502</v>
      </c>
      <c r="O400" s="251">
        <v>57037</v>
      </c>
      <c r="P400" s="10">
        <v>57778</v>
      </c>
      <c r="Q400" s="251">
        <v>54761</v>
      </c>
      <c r="R400" s="10">
        <v>10643</v>
      </c>
      <c r="S400" s="251">
        <v>10052</v>
      </c>
      <c r="T400" s="10">
        <v>29291</v>
      </c>
      <c r="U400" s="251">
        <v>27746</v>
      </c>
      <c r="V400" s="10">
        <v>39934</v>
      </c>
      <c r="W400" s="251">
        <v>37798</v>
      </c>
      <c r="X400" s="10">
        <v>77732</v>
      </c>
      <c r="Y400" s="10">
        <v>20695</v>
      </c>
      <c r="Z400" s="251">
        <v>57037</v>
      </c>
    </row>
    <row r="401" spans="4:26">
      <c r="D401">
        <v>5114000</v>
      </c>
      <c r="E401" t="s">
        <v>18</v>
      </c>
      <c r="F401" s="250">
        <v>44788</v>
      </c>
      <c r="G401" s="10">
        <v>6435</v>
      </c>
      <c r="H401" s="10">
        <v>6564</v>
      </c>
      <c r="I401" s="10">
        <v>8116</v>
      </c>
      <c r="J401" s="10">
        <v>8226</v>
      </c>
      <c r="K401" s="10">
        <v>8569</v>
      </c>
      <c r="L401" s="251">
        <v>6878</v>
      </c>
      <c r="M401" s="10">
        <v>12999</v>
      </c>
      <c r="N401" s="10">
        <v>21115</v>
      </c>
      <c r="O401" s="251">
        <v>23673</v>
      </c>
      <c r="P401" s="10">
        <v>23218</v>
      </c>
      <c r="Q401" s="251">
        <v>21570</v>
      </c>
      <c r="R401" s="10">
        <v>4205</v>
      </c>
      <c r="S401" s="251">
        <v>3911</v>
      </c>
      <c r="T401" s="10">
        <v>12349</v>
      </c>
      <c r="U401" s="251">
        <v>11324</v>
      </c>
      <c r="V401" s="10">
        <v>16554</v>
      </c>
      <c r="W401" s="251">
        <v>15235</v>
      </c>
      <c r="X401" s="10">
        <v>31789</v>
      </c>
      <c r="Y401" s="10">
        <v>8116</v>
      </c>
      <c r="Z401" s="251">
        <v>23673</v>
      </c>
    </row>
    <row r="402" spans="4:26">
      <c r="D402">
        <v>5116000</v>
      </c>
      <c r="E402" t="s">
        <v>19</v>
      </c>
      <c r="F402" s="250">
        <v>51601</v>
      </c>
      <c r="G402" s="10">
        <v>7559</v>
      </c>
      <c r="H402" s="10">
        <v>7791</v>
      </c>
      <c r="I402" s="10">
        <v>9268</v>
      </c>
      <c r="J402" s="10">
        <v>9443</v>
      </c>
      <c r="K402" s="10">
        <v>9624</v>
      </c>
      <c r="L402" s="251">
        <v>7916</v>
      </c>
      <c r="M402" s="10">
        <v>15350</v>
      </c>
      <c r="N402" s="10">
        <v>24618</v>
      </c>
      <c r="O402" s="251">
        <v>26983</v>
      </c>
      <c r="P402" s="10">
        <v>26646</v>
      </c>
      <c r="Q402" s="251">
        <v>24955</v>
      </c>
      <c r="R402" s="10">
        <v>4737</v>
      </c>
      <c r="S402" s="251">
        <v>4531</v>
      </c>
      <c r="T402" s="10">
        <v>13978</v>
      </c>
      <c r="U402" s="251">
        <v>13005</v>
      </c>
      <c r="V402" s="10">
        <v>18715</v>
      </c>
      <c r="W402" s="251">
        <v>17536</v>
      </c>
      <c r="X402" s="10">
        <v>36251</v>
      </c>
      <c r="Y402" s="10">
        <v>9268</v>
      </c>
      <c r="Z402" s="251">
        <v>26983</v>
      </c>
    </row>
    <row r="403" spans="4:26">
      <c r="D403">
        <v>5117000</v>
      </c>
      <c r="E403" t="s">
        <v>20</v>
      </c>
      <c r="F403" s="250">
        <v>32681</v>
      </c>
      <c r="G403" s="10">
        <v>4919</v>
      </c>
      <c r="H403" s="10">
        <v>5001</v>
      </c>
      <c r="I403" s="10">
        <v>6196</v>
      </c>
      <c r="J403" s="10">
        <v>6047</v>
      </c>
      <c r="K403" s="10">
        <v>5924</v>
      </c>
      <c r="L403" s="251">
        <v>4594</v>
      </c>
      <c r="M403" s="10">
        <v>9920</v>
      </c>
      <c r="N403" s="10">
        <v>16116</v>
      </c>
      <c r="O403" s="251">
        <v>16565</v>
      </c>
      <c r="P403" s="10">
        <v>16886</v>
      </c>
      <c r="Q403" s="251">
        <v>15795</v>
      </c>
      <c r="R403" s="10">
        <v>3256</v>
      </c>
      <c r="S403" s="251">
        <v>2940</v>
      </c>
      <c r="T403" s="10">
        <v>8528</v>
      </c>
      <c r="U403" s="251">
        <v>8037</v>
      </c>
      <c r="V403" s="10">
        <v>11784</v>
      </c>
      <c r="W403" s="251">
        <v>10977</v>
      </c>
      <c r="X403" s="10">
        <v>22761</v>
      </c>
      <c r="Y403" s="10">
        <v>6196</v>
      </c>
      <c r="Z403" s="251">
        <v>16565</v>
      </c>
    </row>
    <row r="404" spans="4:26">
      <c r="D404">
        <v>5119000</v>
      </c>
      <c r="E404" t="s">
        <v>21</v>
      </c>
      <c r="F404" s="250">
        <v>39942</v>
      </c>
      <c r="G404" s="10">
        <v>5898</v>
      </c>
      <c r="H404" s="10">
        <v>6088</v>
      </c>
      <c r="I404" s="10">
        <v>7416</v>
      </c>
      <c r="J404" s="10">
        <v>7269</v>
      </c>
      <c r="K404" s="10">
        <v>7445</v>
      </c>
      <c r="L404" s="251">
        <v>5826</v>
      </c>
      <c r="M404" s="10">
        <v>11986</v>
      </c>
      <c r="N404" s="10">
        <v>19402</v>
      </c>
      <c r="O404" s="251">
        <v>20540</v>
      </c>
      <c r="P404" s="10">
        <v>20480</v>
      </c>
      <c r="Q404" s="251">
        <v>19462</v>
      </c>
      <c r="R404" s="10">
        <v>3810</v>
      </c>
      <c r="S404" s="251">
        <v>3606</v>
      </c>
      <c r="T404" s="10">
        <v>10487</v>
      </c>
      <c r="U404" s="251">
        <v>10053</v>
      </c>
      <c r="V404" s="10">
        <v>14297</v>
      </c>
      <c r="W404" s="251">
        <v>13659</v>
      </c>
      <c r="X404" s="10">
        <v>27956</v>
      </c>
      <c r="Y404" s="10">
        <v>7416</v>
      </c>
      <c r="Z404" s="251">
        <v>20540</v>
      </c>
    </row>
    <row r="405" spans="4:26">
      <c r="D405">
        <v>5120000</v>
      </c>
      <c r="E405" t="s">
        <v>22</v>
      </c>
      <c r="F405" s="250">
        <v>22449</v>
      </c>
      <c r="G405" s="10">
        <v>3278</v>
      </c>
      <c r="H405" s="10">
        <v>3310</v>
      </c>
      <c r="I405" s="10">
        <v>4080</v>
      </c>
      <c r="J405" s="10">
        <v>4142</v>
      </c>
      <c r="K405" s="10">
        <v>4280</v>
      </c>
      <c r="L405" s="251">
        <v>3359</v>
      </c>
      <c r="M405" s="10">
        <v>6588</v>
      </c>
      <c r="N405" s="10">
        <v>10668</v>
      </c>
      <c r="O405" s="251">
        <v>11781</v>
      </c>
      <c r="P405" s="10">
        <v>11497</v>
      </c>
      <c r="Q405" s="251">
        <v>10952</v>
      </c>
      <c r="R405" s="10">
        <v>2062</v>
      </c>
      <c r="S405" s="251">
        <v>2018</v>
      </c>
      <c r="T405" s="10">
        <v>6076</v>
      </c>
      <c r="U405" s="251">
        <v>5705</v>
      </c>
      <c r="V405" s="10">
        <v>8138</v>
      </c>
      <c r="W405" s="251">
        <v>7723</v>
      </c>
      <c r="X405" s="10">
        <v>15861</v>
      </c>
      <c r="Y405" s="10">
        <v>4080</v>
      </c>
      <c r="Z405" s="251">
        <v>11781</v>
      </c>
    </row>
    <row r="406" spans="4:26">
      <c r="D406">
        <v>5122000</v>
      </c>
      <c r="E406" t="s">
        <v>23</v>
      </c>
      <c r="F406" s="250">
        <v>32065</v>
      </c>
      <c r="G406" s="10">
        <v>4673</v>
      </c>
      <c r="H406" s="10">
        <v>4689</v>
      </c>
      <c r="I406" s="10">
        <v>5749</v>
      </c>
      <c r="J406" s="10">
        <v>5946</v>
      </c>
      <c r="K406" s="10">
        <v>6184</v>
      </c>
      <c r="L406" s="251">
        <v>4824</v>
      </c>
      <c r="M406" s="10">
        <v>9362</v>
      </c>
      <c r="N406" s="10">
        <v>15111</v>
      </c>
      <c r="O406" s="251">
        <v>16954</v>
      </c>
      <c r="P406" s="10">
        <v>16505</v>
      </c>
      <c r="Q406" s="251">
        <v>15560</v>
      </c>
      <c r="R406" s="10">
        <v>2969</v>
      </c>
      <c r="S406" s="251">
        <v>2780</v>
      </c>
      <c r="T406" s="10">
        <v>8714</v>
      </c>
      <c r="U406" s="251">
        <v>8240</v>
      </c>
      <c r="V406" s="10">
        <v>11683</v>
      </c>
      <c r="W406" s="251">
        <v>11020</v>
      </c>
      <c r="X406" s="10">
        <v>22703</v>
      </c>
      <c r="Y406" s="10">
        <v>5749</v>
      </c>
      <c r="Z406" s="251">
        <v>16954</v>
      </c>
    </row>
    <row r="407" spans="4:26">
      <c r="D407">
        <v>5124000</v>
      </c>
      <c r="E407" t="s">
        <v>24</v>
      </c>
      <c r="F407" s="250">
        <v>73209</v>
      </c>
      <c r="G407" s="10">
        <v>10504</v>
      </c>
      <c r="H407" s="10">
        <v>11018</v>
      </c>
      <c r="I407" s="10">
        <v>13406</v>
      </c>
      <c r="J407" s="10">
        <v>13302</v>
      </c>
      <c r="K407" s="10">
        <v>13684</v>
      </c>
      <c r="L407" s="251">
        <v>11295</v>
      </c>
      <c r="M407" s="10">
        <v>21522</v>
      </c>
      <c r="N407" s="10">
        <v>34928</v>
      </c>
      <c r="O407" s="251">
        <v>38281</v>
      </c>
      <c r="P407" s="10">
        <v>37570</v>
      </c>
      <c r="Q407" s="251">
        <v>35639</v>
      </c>
      <c r="R407" s="10">
        <v>6964</v>
      </c>
      <c r="S407" s="251">
        <v>6442</v>
      </c>
      <c r="T407" s="10">
        <v>19583</v>
      </c>
      <c r="U407" s="251">
        <v>18698</v>
      </c>
      <c r="V407" s="10">
        <v>26547</v>
      </c>
      <c r="W407" s="251">
        <v>25140</v>
      </c>
      <c r="X407" s="10">
        <v>51687</v>
      </c>
      <c r="Y407" s="10">
        <v>13406</v>
      </c>
      <c r="Z407" s="251">
        <v>38281</v>
      </c>
    </row>
    <row r="408" spans="4:26">
      <c r="D408">
        <v>5154000</v>
      </c>
      <c r="E408" t="s">
        <v>252</v>
      </c>
      <c r="F408" s="250">
        <v>61809</v>
      </c>
      <c r="G408" s="10">
        <v>8689</v>
      </c>
      <c r="H408" s="10">
        <v>8829</v>
      </c>
      <c r="I408" s="10">
        <v>11230</v>
      </c>
      <c r="J408" s="10">
        <v>11317</v>
      </c>
      <c r="K408" s="10">
        <v>12046</v>
      </c>
      <c r="L408" s="251">
        <v>9698</v>
      </c>
      <c r="M408" s="10">
        <v>17518</v>
      </c>
      <c r="N408" s="10">
        <v>28748</v>
      </c>
      <c r="O408" s="251">
        <v>33061</v>
      </c>
      <c r="P408" s="10">
        <v>32011</v>
      </c>
      <c r="Q408" s="251">
        <v>29798</v>
      </c>
      <c r="R408" s="10">
        <v>5784</v>
      </c>
      <c r="S408" s="251">
        <v>5446</v>
      </c>
      <c r="T408" s="10">
        <v>17175</v>
      </c>
      <c r="U408" s="251">
        <v>15886</v>
      </c>
      <c r="V408" s="10">
        <v>22959</v>
      </c>
      <c r="W408" s="251">
        <v>21332</v>
      </c>
      <c r="X408" s="10">
        <v>44291</v>
      </c>
      <c r="Y408" s="10">
        <v>11230</v>
      </c>
      <c r="Z408" s="251">
        <v>33061</v>
      </c>
    </row>
    <row r="409" spans="4:26">
      <c r="D409">
        <v>5158000</v>
      </c>
      <c r="E409" t="s">
        <v>328</v>
      </c>
      <c r="F409" s="250">
        <v>95312</v>
      </c>
      <c r="G409" s="10">
        <v>13340</v>
      </c>
      <c r="H409" s="10">
        <v>14391</v>
      </c>
      <c r="I409" s="10">
        <v>17843</v>
      </c>
      <c r="J409" s="10">
        <v>17860</v>
      </c>
      <c r="K409" s="10">
        <v>18093</v>
      </c>
      <c r="L409" s="251">
        <v>13785</v>
      </c>
      <c r="M409" s="10">
        <v>27731</v>
      </c>
      <c r="N409" s="10">
        <v>45574</v>
      </c>
      <c r="O409" s="251">
        <v>49738</v>
      </c>
      <c r="P409" s="10">
        <v>48952</v>
      </c>
      <c r="Q409" s="251">
        <v>46360</v>
      </c>
      <c r="R409" s="10">
        <v>9097</v>
      </c>
      <c r="S409" s="251">
        <v>8746</v>
      </c>
      <c r="T409" s="10">
        <v>25606</v>
      </c>
      <c r="U409" s="251">
        <v>24132</v>
      </c>
      <c r="V409" s="10">
        <v>34703</v>
      </c>
      <c r="W409" s="251">
        <v>32878</v>
      </c>
      <c r="X409" s="10">
        <v>67581</v>
      </c>
      <c r="Y409" s="10">
        <v>17843</v>
      </c>
      <c r="Z409" s="251">
        <v>49738</v>
      </c>
    </row>
    <row r="410" spans="4:26">
      <c r="D410">
        <v>5162000</v>
      </c>
      <c r="E410" t="s">
        <v>253</v>
      </c>
      <c r="F410" s="250">
        <v>91569</v>
      </c>
      <c r="G410" s="10">
        <v>13040</v>
      </c>
      <c r="H410" s="10">
        <v>13762</v>
      </c>
      <c r="I410" s="10">
        <v>17333</v>
      </c>
      <c r="J410" s="10">
        <v>17146</v>
      </c>
      <c r="K410" s="10">
        <v>17332</v>
      </c>
      <c r="L410" s="251">
        <v>12956</v>
      </c>
      <c r="M410" s="10">
        <v>26802</v>
      </c>
      <c r="N410" s="10">
        <v>44135</v>
      </c>
      <c r="O410" s="251">
        <v>47434</v>
      </c>
      <c r="P410" s="10">
        <v>47302</v>
      </c>
      <c r="Q410" s="251">
        <v>44267</v>
      </c>
      <c r="R410" s="10">
        <v>9030</v>
      </c>
      <c r="S410" s="251">
        <v>8303</v>
      </c>
      <c r="T410" s="10">
        <v>24609</v>
      </c>
      <c r="U410" s="251">
        <v>22825</v>
      </c>
      <c r="V410" s="10">
        <v>33639</v>
      </c>
      <c r="W410" s="251">
        <v>31128</v>
      </c>
      <c r="X410" s="10">
        <v>64767</v>
      </c>
      <c r="Y410" s="10">
        <v>17333</v>
      </c>
      <c r="Z410" s="251">
        <v>47434</v>
      </c>
    </row>
    <row r="411" spans="4:26">
      <c r="D411">
        <v>5166000</v>
      </c>
      <c r="E411" t="s">
        <v>254</v>
      </c>
      <c r="F411" s="250">
        <v>56746</v>
      </c>
      <c r="G411" s="10">
        <v>7737</v>
      </c>
      <c r="H411" s="10">
        <v>8238</v>
      </c>
      <c r="I411" s="10">
        <v>10271</v>
      </c>
      <c r="J411" s="10">
        <v>10556</v>
      </c>
      <c r="K411" s="10">
        <v>11192</v>
      </c>
      <c r="L411" s="251">
        <v>8752</v>
      </c>
      <c r="M411" s="10">
        <v>15975</v>
      </c>
      <c r="N411" s="10">
        <v>26246</v>
      </c>
      <c r="O411" s="251">
        <v>30500</v>
      </c>
      <c r="P411" s="10">
        <v>29046</v>
      </c>
      <c r="Q411" s="251">
        <v>27700</v>
      </c>
      <c r="R411" s="10">
        <v>5251</v>
      </c>
      <c r="S411" s="251">
        <v>5020</v>
      </c>
      <c r="T411" s="10">
        <v>15528</v>
      </c>
      <c r="U411" s="251">
        <v>14972</v>
      </c>
      <c r="V411" s="10">
        <v>20779</v>
      </c>
      <c r="W411" s="251">
        <v>19992</v>
      </c>
      <c r="X411" s="10">
        <v>40771</v>
      </c>
      <c r="Y411" s="10">
        <v>10271</v>
      </c>
      <c r="Z411" s="251">
        <v>30500</v>
      </c>
    </row>
    <row r="412" spans="4:26">
      <c r="D412">
        <v>5170000</v>
      </c>
      <c r="E412" t="s">
        <v>256</v>
      </c>
      <c r="F412" s="250">
        <v>86202</v>
      </c>
      <c r="G412" s="10">
        <v>12148</v>
      </c>
      <c r="H412" s="10">
        <v>12697</v>
      </c>
      <c r="I412" s="10">
        <v>15829</v>
      </c>
      <c r="J412" s="10">
        <v>15985</v>
      </c>
      <c r="K412" s="10">
        <v>16594</v>
      </c>
      <c r="L412" s="251">
        <v>12949</v>
      </c>
      <c r="M412" s="10">
        <v>24845</v>
      </c>
      <c r="N412" s="10">
        <v>40674</v>
      </c>
      <c r="O412" s="251">
        <v>45528</v>
      </c>
      <c r="P412" s="10">
        <v>44485</v>
      </c>
      <c r="Q412" s="251">
        <v>41717</v>
      </c>
      <c r="R412" s="10">
        <v>8089</v>
      </c>
      <c r="S412" s="251">
        <v>7740</v>
      </c>
      <c r="T412" s="10">
        <v>23590</v>
      </c>
      <c r="U412" s="251">
        <v>21938</v>
      </c>
      <c r="V412" s="10">
        <v>31679</v>
      </c>
      <c r="W412" s="251">
        <v>29678</v>
      </c>
      <c r="X412" s="10">
        <v>61357</v>
      </c>
      <c r="Y412" s="10">
        <v>15829</v>
      </c>
      <c r="Z412" s="251">
        <v>45528</v>
      </c>
    </row>
    <row r="413" spans="4:26">
      <c r="D413">
        <v>5314000</v>
      </c>
      <c r="E413" t="s">
        <v>54</v>
      </c>
      <c r="F413" s="250">
        <v>68645</v>
      </c>
      <c r="G413" s="10">
        <v>9622</v>
      </c>
      <c r="H413" s="10">
        <v>9758</v>
      </c>
      <c r="I413" s="10">
        <v>12737</v>
      </c>
      <c r="J413" s="10">
        <v>12506</v>
      </c>
      <c r="K413" s="10">
        <v>12447</v>
      </c>
      <c r="L413" s="251">
        <v>11575</v>
      </c>
      <c r="M413" s="10">
        <v>19380</v>
      </c>
      <c r="N413" s="10">
        <v>32117</v>
      </c>
      <c r="O413" s="251">
        <v>36528</v>
      </c>
      <c r="P413" s="10">
        <v>35103</v>
      </c>
      <c r="Q413" s="251">
        <v>33542</v>
      </c>
      <c r="R413" s="10">
        <v>6578</v>
      </c>
      <c r="S413" s="251">
        <v>6159</v>
      </c>
      <c r="T413" s="10">
        <v>18494</v>
      </c>
      <c r="U413" s="251">
        <v>18034</v>
      </c>
      <c r="V413" s="10">
        <v>25072</v>
      </c>
      <c r="W413" s="251">
        <v>24193</v>
      </c>
      <c r="X413" s="10">
        <v>49265</v>
      </c>
      <c r="Y413" s="10">
        <v>12737</v>
      </c>
      <c r="Z413" s="251">
        <v>36528</v>
      </c>
    </row>
    <row r="414" spans="4:26">
      <c r="D414">
        <v>5315000</v>
      </c>
      <c r="E414" t="s">
        <v>55</v>
      </c>
      <c r="F414" s="250">
        <v>205571</v>
      </c>
      <c r="G414" s="10">
        <v>32065</v>
      </c>
      <c r="H414" s="10">
        <v>31352</v>
      </c>
      <c r="I414" s="10">
        <v>38063</v>
      </c>
      <c r="J414" s="10">
        <v>37621</v>
      </c>
      <c r="K414" s="10">
        <v>35611</v>
      </c>
      <c r="L414" s="251">
        <v>30859</v>
      </c>
      <c r="M414" s="10">
        <v>63417</v>
      </c>
      <c r="N414" s="10">
        <v>101480</v>
      </c>
      <c r="O414" s="251">
        <v>104091</v>
      </c>
      <c r="P414" s="10">
        <v>105194</v>
      </c>
      <c r="Q414" s="251">
        <v>100377</v>
      </c>
      <c r="R414" s="10">
        <v>19546</v>
      </c>
      <c r="S414" s="251">
        <v>18517</v>
      </c>
      <c r="T414" s="10">
        <v>53113</v>
      </c>
      <c r="U414" s="251">
        <v>50978</v>
      </c>
      <c r="V414" s="10">
        <v>72659</v>
      </c>
      <c r="W414" s="251">
        <v>69495</v>
      </c>
      <c r="X414" s="10">
        <v>142154</v>
      </c>
      <c r="Y414" s="10">
        <v>38063</v>
      </c>
      <c r="Z414" s="251">
        <v>104091</v>
      </c>
    </row>
    <row r="415" spans="4:26">
      <c r="D415">
        <v>5316000</v>
      </c>
      <c r="E415" t="s">
        <v>56</v>
      </c>
      <c r="F415" s="250">
        <v>33284</v>
      </c>
      <c r="G415" s="10">
        <v>4876</v>
      </c>
      <c r="H415" s="10">
        <v>4845</v>
      </c>
      <c r="I415" s="10">
        <v>6247</v>
      </c>
      <c r="J415" s="10">
        <v>6170</v>
      </c>
      <c r="K415" s="10">
        <v>6416</v>
      </c>
      <c r="L415" s="251">
        <v>4730</v>
      </c>
      <c r="M415" s="10">
        <v>9721</v>
      </c>
      <c r="N415" s="10">
        <v>15968</v>
      </c>
      <c r="O415" s="251">
        <v>17316</v>
      </c>
      <c r="P415" s="10">
        <v>17265</v>
      </c>
      <c r="Q415" s="251">
        <v>16019</v>
      </c>
      <c r="R415" s="10">
        <v>3232</v>
      </c>
      <c r="S415" s="251">
        <v>3015</v>
      </c>
      <c r="T415" s="10">
        <v>9063</v>
      </c>
      <c r="U415" s="251">
        <v>8253</v>
      </c>
      <c r="V415" s="10">
        <v>12295</v>
      </c>
      <c r="W415" s="251">
        <v>11268</v>
      </c>
      <c r="X415" s="10">
        <v>23563</v>
      </c>
      <c r="Y415" s="10">
        <v>6247</v>
      </c>
      <c r="Z415" s="251">
        <v>17316</v>
      </c>
    </row>
    <row r="416" spans="4:26">
      <c r="D416">
        <v>5334000</v>
      </c>
      <c r="E416" t="s">
        <v>257</v>
      </c>
      <c r="F416" s="250">
        <v>61623</v>
      </c>
      <c r="G416" s="10">
        <v>8735</v>
      </c>
      <c r="H416" s="10">
        <v>9075</v>
      </c>
      <c r="I416" s="10">
        <v>11199</v>
      </c>
      <c r="J416" s="10">
        <v>11245</v>
      </c>
      <c r="K416" s="10">
        <v>11870</v>
      </c>
      <c r="L416" s="251">
        <v>9499</v>
      </c>
      <c r="M416" s="10">
        <v>17810</v>
      </c>
      <c r="N416" s="10">
        <v>29009</v>
      </c>
      <c r="O416" s="251">
        <v>32614</v>
      </c>
      <c r="P416" s="10">
        <v>31878</v>
      </c>
      <c r="Q416" s="251">
        <v>29745</v>
      </c>
      <c r="R416" s="10">
        <v>5887</v>
      </c>
      <c r="S416" s="251">
        <v>5312</v>
      </c>
      <c r="T416" s="10">
        <v>16899</v>
      </c>
      <c r="U416" s="251">
        <v>15715</v>
      </c>
      <c r="V416" s="10">
        <v>22786</v>
      </c>
      <c r="W416" s="251">
        <v>21027</v>
      </c>
      <c r="X416" s="10">
        <v>43813</v>
      </c>
      <c r="Y416" s="10">
        <v>11199</v>
      </c>
      <c r="Z416" s="251">
        <v>32614</v>
      </c>
    </row>
    <row r="417" spans="4:26">
      <c r="D417">
        <v>5334002</v>
      </c>
      <c r="E417" t="s">
        <v>281</v>
      </c>
      <c r="F417" s="250">
        <v>46051</v>
      </c>
      <c r="G417" s="10">
        <v>6337</v>
      </c>
      <c r="H417" s="10">
        <v>5884</v>
      </c>
      <c r="I417" s="10">
        <v>7375</v>
      </c>
      <c r="J417" s="10">
        <v>7199</v>
      </c>
      <c r="K417" s="10">
        <v>7525</v>
      </c>
      <c r="L417" s="251">
        <v>11731</v>
      </c>
      <c r="M417" s="10">
        <v>12221</v>
      </c>
      <c r="N417" s="10">
        <v>19596</v>
      </c>
      <c r="O417" s="251">
        <v>26455</v>
      </c>
      <c r="P417" s="10">
        <v>24431</v>
      </c>
      <c r="Q417" s="251">
        <v>21620</v>
      </c>
      <c r="R417" s="10">
        <v>3763</v>
      </c>
      <c r="S417" s="251">
        <v>3612</v>
      </c>
      <c r="T417" s="10">
        <v>14433</v>
      </c>
      <c r="U417" s="251">
        <v>12022</v>
      </c>
      <c r="V417" s="10">
        <v>18196</v>
      </c>
      <c r="W417" s="251">
        <v>15634</v>
      </c>
      <c r="X417" s="10">
        <v>33830</v>
      </c>
      <c r="Y417" s="10">
        <v>7375</v>
      </c>
      <c r="Z417" s="251">
        <v>26455</v>
      </c>
    </row>
    <row r="418" spans="4:26">
      <c r="D418">
        <v>5358000</v>
      </c>
      <c r="E418" t="s">
        <v>258</v>
      </c>
      <c r="F418" s="250">
        <v>53053</v>
      </c>
      <c r="G418" s="10">
        <v>7795</v>
      </c>
      <c r="H418" s="10">
        <v>7844</v>
      </c>
      <c r="I418" s="10">
        <v>9426</v>
      </c>
      <c r="J418" s="10">
        <v>9789</v>
      </c>
      <c r="K418" s="10">
        <v>9988</v>
      </c>
      <c r="L418" s="251">
        <v>8211</v>
      </c>
      <c r="M418" s="10">
        <v>15639</v>
      </c>
      <c r="N418" s="10">
        <v>25065</v>
      </c>
      <c r="O418" s="251">
        <v>27988</v>
      </c>
      <c r="P418" s="10">
        <v>27641</v>
      </c>
      <c r="Q418" s="251">
        <v>25412</v>
      </c>
      <c r="R418" s="10">
        <v>4833</v>
      </c>
      <c r="S418" s="251">
        <v>4593</v>
      </c>
      <c r="T418" s="10">
        <v>14721</v>
      </c>
      <c r="U418" s="251">
        <v>13267</v>
      </c>
      <c r="V418" s="10">
        <v>19554</v>
      </c>
      <c r="W418" s="251">
        <v>17860</v>
      </c>
      <c r="X418" s="10">
        <v>37414</v>
      </c>
      <c r="Y418" s="10">
        <v>9426</v>
      </c>
      <c r="Z418" s="251">
        <v>27988</v>
      </c>
    </row>
    <row r="419" spans="4:26">
      <c r="D419">
        <v>5362000</v>
      </c>
      <c r="E419" t="s">
        <v>329</v>
      </c>
      <c r="F419" s="250">
        <v>96192</v>
      </c>
      <c r="G419" s="10">
        <v>14003</v>
      </c>
      <c r="H419" s="10">
        <v>14440</v>
      </c>
      <c r="I419" s="10">
        <v>17972</v>
      </c>
      <c r="J419" s="10">
        <v>17848</v>
      </c>
      <c r="K419" s="10">
        <v>17731</v>
      </c>
      <c r="L419" s="251">
        <v>14198</v>
      </c>
      <c r="M419" s="10">
        <v>28443</v>
      </c>
      <c r="N419" s="10">
        <v>46415</v>
      </c>
      <c r="O419" s="251">
        <v>49777</v>
      </c>
      <c r="P419" s="10">
        <v>49521</v>
      </c>
      <c r="Q419" s="251">
        <v>46671</v>
      </c>
      <c r="R419" s="10">
        <v>9233</v>
      </c>
      <c r="S419" s="251">
        <v>8739</v>
      </c>
      <c r="T419" s="10">
        <v>25616</v>
      </c>
      <c r="U419" s="251">
        <v>24161</v>
      </c>
      <c r="V419" s="10">
        <v>34849</v>
      </c>
      <c r="W419" s="251">
        <v>32900</v>
      </c>
      <c r="X419" s="10">
        <v>67749</v>
      </c>
      <c r="Y419" s="10">
        <v>17972</v>
      </c>
      <c r="Z419" s="251">
        <v>49777</v>
      </c>
    </row>
    <row r="420" spans="4:26">
      <c r="D420">
        <v>5366000</v>
      </c>
      <c r="E420" t="s">
        <v>259</v>
      </c>
      <c r="F420" s="250">
        <v>38383</v>
      </c>
      <c r="G420" s="10">
        <v>5507</v>
      </c>
      <c r="H420" s="10">
        <v>5533</v>
      </c>
      <c r="I420" s="10">
        <v>6985</v>
      </c>
      <c r="J420" s="10">
        <v>7075</v>
      </c>
      <c r="K420" s="10">
        <v>7463</v>
      </c>
      <c r="L420" s="251">
        <v>5820</v>
      </c>
      <c r="M420" s="10">
        <v>11040</v>
      </c>
      <c r="N420" s="10">
        <v>18025</v>
      </c>
      <c r="O420" s="251">
        <v>20358</v>
      </c>
      <c r="P420" s="10">
        <v>19650</v>
      </c>
      <c r="Q420" s="251">
        <v>18733</v>
      </c>
      <c r="R420" s="10">
        <v>3592</v>
      </c>
      <c r="S420" s="251">
        <v>3393</v>
      </c>
      <c r="T420" s="10">
        <v>10513</v>
      </c>
      <c r="U420" s="251">
        <v>9845</v>
      </c>
      <c r="V420" s="10">
        <v>14105</v>
      </c>
      <c r="W420" s="251">
        <v>13238</v>
      </c>
      <c r="X420" s="10">
        <v>27343</v>
      </c>
      <c r="Y420" s="10">
        <v>6985</v>
      </c>
      <c r="Z420" s="251">
        <v>20358</v>
      </c>
    </row>
    <row r="421" spans="4:26">
      <c r="D421">
        <v>5370000</v>
      </c>
      <c r="E421" t="s">
        <v>260</v>
      </c>
      <c r="F421" s="250">
        <v>51236</v>
      </c>
      <c r="G421" s="10">
        <v>7278</v>
      </c>
      <c r="H421" s="10">
        <v>7407</v>
      </c>
      <c r="I421" s="10">
        <v>9191</v>
      </c>
      <c r="J421" s="10">
        <v>9394</v>
      </c>
      <c r="K421" s="10">
        <v>9979</v>
      </c>
      <c r="L421" s="251">
        <v>7987</v>
      </c>
      <c r="M421" s="10">
        <v>14685</v>
      </c>
      <c r="N421" s="10">
        <v>23876</v>
      </c>
      <c r="O421" s="251">
        <v>27360</v>
      </c>
      <c r="P421" s="10">
        <v>26565</v>
      </c>
      <c r="Q421" s="251">
        <v>24671</v>
      </c>
      <c r="R421" s="10">
        <v>4693</v>
      </c>
      <c r="S421" s="251">
        <v>4498</v>
      </c>
      <c r="T421" s="10">
        <v>14330</v>
      </c>
      <c r="U421" s="251">
        <v>13030</v>
      </c>
      <c r="V421" s="10">
        <v>19023</v>
      </c>
      <c r="W421" s="251">
        <v>17528</v>
      </c>
      <c r="X421" s="10">
        <v>36551</v>
      </c>
      <c r="Y421" s="10">
        <v>9191</v>
      </c>
      <c r="Z421" s="251">
        <v>27360</v>
      </c>
    </row>
    <row r="422" spans="4:26">
      <c r="D422">
        <v>5374000</v>
      </c>
      <c r="E422" t="s">
        <v>261</v>
      </c>
      <c r="F422" s="250">
        <v>56406</v>
      </c>
      <c r="G422" s="10">
        <v>8127</v>
      </c>
      <c r="H422" s="10">
        <v>8281</v>
      </c>
      <c r="I422" s="10">
        <v>10212</v>
      </c>
      <c r="J422" s="10">
        <v>10356</v>
      </c>
      <c r="K422" s="10">
        <v>10802</v>
      </c>
      <c r="L422" s="251">
        <v>8628</v>
      </c>
      <c r="M422" s="10">
        <v>16408</v>
      </c>
      <c r="N422" s="10">
        <v>26620</v>
      </c>
      <c r="O422" s="251">
        <v>29786</v>
      </c>
      <c r="P422" s="10">
        <v>28858</v>
      </c>
      <c r="Q422" s="251">
        <v>27548</v>
      </c>
      <c r="R422" s="10">
        <v>5259</v>
      </c>
      <c r="S422" s="251">
        <v>4953</v>
      </c>
      <c r="T422" s="10">
        <v>15198</v>
      </c>
      <c r="U422" s="251">
        <v>14588</v>
      </c>
      <c r="V422" s="10">
        <v>20457</v>
      </c>
      <c r="W422" s="251">
        <v>19541</v>
      </c>
      <c r="X422" s="10">
        <v>39998</v>
      </c>
      <c r="Y422" s="10">
        <v>10212</v>
      </c>
      <c r="Z422" s="251">
        <v>29786</v>
      </c>
    </row>
    <row r="423" spans="4:26">
      <c r="D423">
        <v>5378000</v>
      </c>
      <c r="E423" t="s">
        <v>262</v>
      </c>
      <c r="F423" s="250">
        <v>56029</v>
      </c>
      <c r="G423" s="10">
        <v>7601</v>
      </c>
      <c r="H423" s="10">
        <v>8150</v>
      </c>
      <c r="I423" s="10">
        <v>10365</v>
      </c>
      <c r="J423" s="10">
        <v>10517</v>
      </c>
      <c r="K423" s="10">
        <v>11001</v>
      </c>
      <c r="L423" s="251">
        <v>8395</v>
      </c>
      <c r="M423" s="10">
        <v>15751</v>
      </c>
      <c r="N423" s="10">
        <v>26116</v>
      </c>
      <c r="O423" s="251">
        <v>29913</v>
      </c>
      <c r="P423" s="10">
        <v>29011</v>
      </c>
      <c r="Q423" s="251">
        <v>27018</v>
      </c>
      <c r="R423" s="10">
        <v>5417</v>
      </c>
      <c r="S423" s="251">
        <v>4948</v>
      </c>
      <c r="T423" s="10">
        <v>15582</v>
      </c>
      <c r="U423" s="251">
        <v>14331</v>
      </c>
      <c r="V423" s="10">
        <v>20999</v>
      </c>
      <c r="W423" s="251">
        <v>19279</v>
      </c>
      <c r="X423" s="10">
        <v>40278</v>
      </c>
      <c r="Y423" s="10">
        <v>10365</v>
      </c>
      <c r="Z423" s="251">
        <v>29913</v>
      </c>
    </row>
    <row r="424" spans="4:26">
      <c r="D424">
        <v>5382000</v>
      </c>
      <c r="E424" t="s">
        <v>263</v>
      </c>
      <c r="F424" s="250">
        <v>124266</v>
      </c>
      <c r="G424" s="10">
        <v>17124</v>
      </c>
      <c r="H424" s="10">
        <v>17877</v>
      </c>
      <c r="I424" s="10">
        <v>23074</v>
      </c>
      <c r="J424" s="10">
        <v>23478</v>
      </c>
      <c r="K424" s="10">
        <v>23985</v>
      </c>
      <c r="L424" s="251">
        <v>18728</v>
      </c>
      <c r="M424" s="10">
        <v>35001</v>
      </c>
      <c r="N424" s="10">
        <v>58075</v>
      </c>
      <c r="O424" s="251">
        <v>66191</v>
      </c>
      <c r="P424" s="10">
        <v>64685</v>
      </c>
      <c r="Q424" s="251">
        <v>59581</v>
      </c>
      <c r="R424" s="10">
        <v>12053</v>
      </c>
      <c r="S424" s="251">
        <v>11021</v>
      </c>
      <c r="T424" s="10">
        <v>34494</v>
      </c>
      <c r="U424" s="251">
        <v>31697</v>
      </c>
      <c r="V424" s="10">
        <v>46547</v>
      </c>
      <c r="W424" s="251">
        <v>42718</v>
      </c>
      <c r="X424" s="10">
        <v>89265</v>
      </c>
      <c r="Y424" s="10">
        <v>23074</v>
      </c>
      <c r="Z424" s="251">
        <v>66191</v>
      </c>
    </row>
    <row r="425" spans="4:26">
      <c r="D425">
        <v>5512000</v>
      </c>
      <c r="E425" t="s">
        <v>95</v>
      </c>
      <c r="F425" s="250">
        <v>22031</v>
      </c>
      <c r="G425" s="10">
        <v>3196</v>
      </c>
      <c r="H425" s="10">
        <v>3257</v>
      </c>
      <c r="I425" s="10">
        <v>3961</v>
      </c>
      <c r="J425" s="10">
        <v>4033</v>
      </c>
      <c r="K425" s="10">
        <v>4149</v>
      </c>
      <c r="L425" s="251">
        <v>3435</v>
      </c>
      <c r="M425" s="10">
        <v>6453</v>
      </c>
      <c r="N425" s="10">
        <v>10414</v>
      </c>
      <c r="O425" s="251">
        <v>11617</v>
      </c>
      <c r="P425" s="10">
        <v>11380</v>
      </c>
      <c r="Q425" s="251">
        <v>10651</v>
      </c>
      <c r="R425" s="10">
        <v>2083</v>
      </c>
      <c r="S425" s="251">
        <v>1878</v>
      </c>
      <c r="T425" s="10">
        <v>5981</v>
      </c>
      <c r="U425" s="251">
        <v>5636</v>
      </c>
      <c r="V425" s="10">
        <v>8064</v>
      </c>
      <c r="W425" s="251">
        <v>7514</v>
      </c>
      <c r="X425" s="10">
        <v>15578</v>
      </c>
      <c r="Y425" s="10">
        <v>3961</v>
      </c>
      <c r="Z425" s="251">
        <v>11617</v>
      </c>
    </row>
    <row r="426" spans="4:26">
      <c r="D426">
        <v>5513000</v>
      </c>
      <c r="E426" t="s">
        <v>96</v>
      </c>
      <c r="F426" s="250">
        <v>55368</v>
      </c>
      <c r="G426" s="10">
        <v>8442</v>
      </c>
      <c r="H426" s="10">
        <v>8286</v>
      </c>
      <c r="I426" s="10">
        <v>9969</v>
      </c>
      <c r="J426" s="10">
        <v>10279</v>
      </c>
      <c r="K426" s="10">
        <v>10150</v>
      </c>
      <c r="L426" s="251">
        <v>8242</v>
      </c>
      <c r="M426" s="10">
        <v>16728</v>
      </c>
      <c r="N426" s="10">
        <v>26697</v>
      </c>
      <c r="O426" s="251">
        <v>28671</v>
      </c>
      <c r="P426" s="10">
        <v>28765</v>
      </c>
      <c r="Q426" s="251">
        <v>26603</v>
      </c>
      <c r="R426" s="10">
        <v>5177</v>
      </c>
      <c r="S426" s="251">
        <v>4792</v>
      </c>
      <c r="T426" s="10">
        <v>15095</v>
      </c>
      <c r="U426" s="251">
        <v>13576</v>
      </c>
      <c r="V426" s="10">
        <v>20272</v>
      </c>
      <c r="W426" s="251">
        <v>18368</v>
      </c>
      <c r="X426" s="10">
        <v>38640</v>
      </c>
      <c r="Y426" s="10">
        <v>9969</v>
      </c>
      <c r="Z426" s="251">
        <v>28671</v>
      </c>
    </row>
    <row r="427" spans="4:26">
      <c r="D427">
        <v>5515000</v>
      </c>
      <c r="E427" t="s">
        <v>97</v>
      </c>
      <c r="F427" s="250">
        <v>59605</v>
      </c>
      <c r="G427" s="10">
        <v>8673</v>
      </c>
      <c r="H427" s="10">
        <v>8468</v>
      </c>
      <c r="I427" s="10">
        <v>10176</v>
      </c>
      <c r="J427" s="10">
        <v>10107</v>
      </c>
      <c r="K427" s="10">
        <v>9894</v>
      </c>
      <c r="L427" s="251">
        <v>12287</v>
      </c>
      <c r="M427" s="10">
        <v>17141</v>
      </c>
      <c r="N427" s="10">
        <v>27317</v>
      </c>
      <c r="O427" s="251">
        <v>32288</v>
      </c>
      <c r="P427" s="10">
        <v>29898</v>
      </c>
      <c r="Q427" s="251">
        <v>29707</v>
      </c>
      <c r="R427" s="10">
        <v>5233</v>
      </c>
      <c r="S427" s="251">
        <v>4943</v>
      </c>
      <c r="T427" s="10">
        <v>15837</v>
      </c>
      <c r="U427" s="251">
        <v>16451</v>
      </c>
      <c r="V427" s="10">
        <v>21070</v>
      </c>
      <c r="W427" s="251">
        <v>21394</v>
      </c>
      <c r="X427" s="10">
        <v>42464</v>
      </c>
      <c r="Y427" s="10">
        <v>10176</v>
      </c>
      <c r="Z427" s="251">
        <v>32288</v>
      </c>
    </row>
    <row r="428" spans="4:26">
      <c r="D428">
        <v>5554000</v>
      </c>
      <c r="E428" t="s">
        <v>264</v>
      </c>
      <c r="F428" s="250">
        <v>80501</v>
      </c>
      <c r="G428" s="10">
        <v>11669</v>
      </c>
      <c r="H428" s="10">
        <v>11510</v>
      </c>
      <c r="I428" s="10">
        <v>14415</v>
      </c>
      <c r="J428" s="10">
        <v>15028</v>
      </c>
      <c r="K428" s="10">
        <v>15616</v>
      </c>
      <c r="L428" s="251">
        <v>12263</v>
      </c>
      <c r="M428" s="10">
        <v>23179</v>
      </c>
      <c r="N428" s="10">
        <v>37594</v>
      </c>
      <c r="O428" s="251">
        <v>42907</v>
      </c>
      <c r="P428" s="10">
        <v>41518</v>
      </c>
      <c r="Q428" s="251">
        <v>38983</v>
      </c>
      <c r="R428" s="10">
        <v>7293</v>
      </c>
      <c r="S428" s="251">
        <v>7122</v>
      </c>
      <c r="T428" s="10">
        <v>22325</v>
      </c>
      <c r="U428" s="251">
        <v>20582</v>
      </c>
      <c r="V428" s="10">
        <v>29618</v>
      </c>
      <c r="W428" s="251">
        <v>27704</v>
      </c>
      <c r="X428" s="10">
        <v>57322</v>
      </c>
      <c r="Y428" s="10">
        <v>14415</v>
      </c>
      <c r="Z428" s="251">
        <v>42907</v>
      </c>
    </row>
    <row r="429" spans="4:26">
      <c r="D429">
        <v>5558000</v>
      </c>
      <c r="E429" t="s">
        <v>265</v>
      </c>
      <c r="F429" s="250">
        <v>45487</v>
      </c>
      <c r="G429" s="10">
        <v>6627</v>
      </c>
      <c r="H429" s="10">
        <v>6601</v>
      </c>
      <c r="I429" s="10">
        <v>8122</v>
      </c>
      <c r="J429" s="10">
        <v>8193</v>
      </c>
      <c r="K429" s="10">
        <v>8729</v>
      </c>
      <c r="L429" s="251">
        <v>7215</v>
      </c>
      <c r="M429" s="10">
        <v>13228</v>
      </c>
      <c r="N429" s="10">
        <v>21350</v>
      </c>
      <c r="O429" s="251">
        <v>24137</v>
      </c>
      <c r="P429" s="10">
        <v>23592</v>
      </c>
      <c r="Q429" s="251">
        <v>21895</v>
      </c>
      <c r="R429" s="10">
        <v>4237</v>
      </c>
      <c r="S429" s="251">
        <v>3885</v>
      </c>
      <c r="T429" s="10">
        <v>12604</v>
      </c>
      <c r="U429" s="251">
        <v>11533</v>
      </c>
      <c r="V429" s="10">
        <v>16841</v>
      </c>
      <c r="W429" s="251">
        <v>15418</v>
      </c>
      <c r="X429" s="10">
        <v>32259</v>
      </c>
      <c r="Y429" s="10">
        <v>8122</v>
      </c>
      <c r="Z429" s="251">
        <v>24137</v>
      </c>
    </row>
    <row r="430" spans="4:26">
      <c r="D430">
        <v>5562000</v>
      </c>
      <c r="E430" t="s">
        <v>330</v>
      </c>
      <c r="F430" s="250">
        <v>118780</v>
      </c>
      <c r="G430" s="10">
        <v>17157</v>
      </c>
      <c r="H430" s="10">
        <v>17588</v>
      </c>
      <c r="I430" s="10">
        <v>21606</v>
      </c>
      <c r="J430" s="10">
        <v>21701</v>
      </c>
      <c r="K430" s="10">
        <v>22590</v>
      </c>
      <c r="L430" s="251">
        <v>18138</v>
      </c>
      <c r="M430" s="10">
        <v>34745</v>
      </c>
      <c r="N430" s="10">
        <v>56351</v>
      </c>
      <c r="O430" s="251">
        <v>62429</v>
      </c>
      <c r="P430" s="10">
        <v>61350</v>
      </c>
      <c r="Q430" s="251">
        <v>57430</v>
      </c>
      <c r="R430" s="10">
        <v>11140</v>
      </c>
      <c r="S430" s="251">
        <v>10466</v>
      </c>
      <c r="T430" s="10">
        <v>32345</v>
      </c>
      <c r="U430" s="251">
        <v>30084</v>
      </c>
      <c r="V430" s="10">
        <v>43485</v>
      </c>
      <c r="W430" s="251">
        <v>40550</v>
      </c>
      <c r="X430" s="10">
        <v>84035</v>
      </c>
      <c r="Y430" s="10">
        <v>21606</v>
      </c>
      <c r="Z430" s="251">
        <v>62429</v>
      </c>
    </row>
    <row r="431" spans="4:26">
      <c r="D431">
        <v>5566000</v>
      </c>
      <c r="E431" t="s">
        <v>266</v>
      </c>
      <c r="F431" s="250">
        <v>95834</v>
      </c>
      <c r="G431" s="10">
        <v>13590</v>
      </c>
      <c r="H431" s="10">
        <v>13673</v>
      </c>
      <c r="I431" s="10">
        <v>17084</v>
      </c>
      <c r="J431" s="10">
        <v>17482</v>
      </c>
      <c r="K431" s="10">
        <v>18700</v>
      </c>
      <c r="L431" s="251">
        <v>15305</v>
      </c>
      <c r="M431" s="10">
        <v>27263</v>
      </c>
      <c r="N431" s="10">
        <v>44347</v>
      </c>
      <c r="O431" s="251">
        <v>51487</v>
      </c>
      <c r="P431" s="10">
        <v>49535</v>
      </c>
      <c r="Q431" s="251">
        <v>46299</v>
      </c>
      <c r="R431" s="10">
        <v>8824</v>
      </c>
      <c r="S431" s="251">
        <v>8260</v>
      </c>
      <c r="T431" s="10">
        <v>26691</v>
      </c>
      <c r="U431" s="251">
        <v>24796</v>
      </c>
      <c r="V431" s="10">
        <v>35515</v>
      </c>
      <c r="W431" s="251">
        <v>33056</v>
      </c>
      <c r="X431" s="10">
        <v>68571</v>
      </c>
      <c r="Y431" s="10">
        <v>17084</v>
      </c>
      <c r="Z431" s="251">
        <v>51487</v>
      </c>
    </row>
    <row r="432" spans="4:26">
      <c r="D432">
        <v>5570000</v>
      </c>
      <c r="E432" t="s">
        <v>267</v>
      </c>
      <c r="F432" s="250">
        <v>58476</v>
      </c>
      <c r="G432" s="10">
        <v>8033</v>
      </c>
      <c r="H432" s="10">
        <v>8230</v>
      </c>
      <c r="I432" s="10">
        <v>10515</v>
      </c>
      <c r="J432" s="10">
        <v>10685</v>
      </c>
      <c r="K432" s="10">
        <v>11711</v>
      </c>
      <c r="L432" s="251">
        <v>9302</v>
      </c>
      <c r="M432" s="10">
        <v>16263</v>
      </c>
      <c r="N432" s="10">
        <v>26778</v>
      </c>
      <c r="O432" s="251">
        <v>31698</v>
      </c>
      <c r="P432" s="10">
        <v>30148</v>
      </c>
      <c r="Q432" s="251">
        <v>28328</v>
      </c>
      <c r="R432" s="10">
        <v>5462</v>
      </c>
      <c r="S432" s="251">
        <v>5053</v>
      </c>
      <c r="T432" s="10">
        <v>16337</v>
      </c>
      <c r="U432" s="251">
        <v>15361</v>
      </c>
      <c r="V432" s="10">
        <v>21799</v>
      </c>
      <c r="W432" s="251">
        <v>20414</v>
      </c>
      <c r="X432" s="10">
        <v>42213</v>
      </c>
      <c r="Y432" s="10">
        <v>10515</v>
      </c>
      <c r="Z432" s="251">
        <v>31698</v>
      </c>
    </row>
    <row r="433" spans="4:26">
      <c r="D433">
        <v>5711000</v>
      </c>
      <c r="E433" t="s">
        <v>368</v>
      </c>
      <c r="F433" s="250">
        <v>68983</v>
      </c>
      <c r="G433" s="10">
        <v>10102</v>
      </c>
      <c r="H433" s="10">
        <v>9850</v>
      </c>
      <c r="I433" s="10">
        <v>12418</v>
      </c>
      <c r="J433" s="10">
        <v>12459</v>
      </c>
      <c r="K433" s="10">
        <v>12856</v>
      </c>
      <c r="L433" s="251">
        <v>11298</v>
      </c>
      <c r="M433" s="10">
        <v>19952</v>
      </c>
      <c r="N433" s="10">
        <v>32370</v>
      </c>
      <c r="O433" s="251">
        <v>36613</v>
      </c>
      <c r="P433" s="10">
        <v>35130</v>
      </c>
      <c r="Q433" s="251">
        <v>33853</v>
      </c>
      <c r="R433" s="10">
        <v>6314</v>
      </c>
      <c r="S433" s="251">
        <v>6104</v>
      </c>
      <c r="T433" s="10">
        <v>18661</v>
      </c>
      <c r="U433" s="251">
        <v>17952</v>
      </c>
      <c r="V433" s="10">
        <v>24975</v>
      </c>
      <c r="W433" s="251">
        <v>24056</v>
      </c>
      <c r="X433" s="10">
        <v>49031</v>
      </c>
      <c r="Y433" s="10">
        <v>12418</v>
      </c>
      <c r="Z433" s="251">
        <v>36613</v>
      </c>
    </row>
    <row r="434" spans="4:26">
      <c r="D434">
        <v>5754000</v>
      </c>
      <c r="E434" t="s">
        <v>268</v>
      </c>
      <c r="F434" s="250">
        <v>77666</v>
      </c>
      <c r="G434" s="10">
        <v>10978</v>
      </c>
      <c r="H434" s="10">
        <v>11048</v>
      </c>
      <c r="I434" s="10">
        <v>14026</v>
      </c>
      <c r="J434" s="10">
        <v>14293</v>
      </c>
      <c r="K434" s="10">
        <v>15093</v>
      </c>
      <c r="L434" s="251">
        <v>12228</v>
      </c>
      <c r="M434" s="10">
        <v>22026</v>
      </c>
      <c r="N434" s="10">
        <v>36052</v>
      </c>
      <c r="O434" s="251">
        <v>41614</v>
      </c>
      <c r="P434" s="10">
        <v>40169</v>
      </c>
      <c r="Q434" s="251">
        <v>37497</v>
      </c>
      <c r="R434" s="10">
        <v>7174</v>
      </c>
      <c r="S434" s="251">
        <v>6852</v>
      </c>
      <c r="T434" s="10">
        <v>21665</v>
      </c>
      <c r="U434" s="251">
        <v>19949</v>
      </c>
      <c r="V434" s="10">
        <v>28839</v>
      </c>
      <c r="W434" s="251">
        <v>26801</v>
      </c>
      <c r="X434" s="10">
        <v>55640</v>
      </c>
      <c r="Y434" s="10">
        <v>14026</v>
      </c>
      <c r="Z434" s="251">
        <v>41614</v>
      </c>
    </row>
    <row r="435" spans="4:26">
      <c r="D435">
        <v>5758000</v>
      </c>
      <c r="E435" t="s">
        <v>270</v>
      </c>
      <c r="F435" s="250">
        <v>50788</v>
      </c>
      <c r="G435" s="10">
        <v>7065</v>
      </c>
      <c r="H435" s="10">
        <v>7286</v>
      </c>
      <c r="I435" s="10">
        <v>9233</v>
      </c>
      <c r="J435" s="10">
        <v>9583</v>
      </c>
      <c r="K435" s="10">
        <v>9934</v>
      </c>
      <c r="L435" s="251">
        <v>7687</v>
      </c>
      <c r="M435" s="10">
        <v>14351</v>
      </c>
      <c r="N435" s="10">
        <v>23584</v>
      </c>
      <c r="O435" s="251">
        <v>27204</v>
      </c>
      <c r="P435" s="10">
        <v>26295</v>
      </c>
      <c r="Q435" s="251">
        <v>24493</v>
      </c>
      <c r="R435" s="10">
        <v>4748</v>
      </c>
      <c r="S435" s="251">
        <v>4485</v>
      </c>
      <c r="T435" s="10">
        <v>14111</v>
      </c>
      <c r="U435" s="251">
        <v>13093</v>
      </c>
      <c r="V435" s="10">
        <v>18859</v>
      </c>
      <c r="W435" s="251">
        <v>17578</v>
      </c>
      <c r="X435" s="10">
        <v>36437</v>
      </c>
      <c r="Y435" s="10">
        <v>9233</v>
      </c>
      <c r="Z435" s="251">
        <v>27204</v>
      </c>
    </row>
    <row r="436" spans="4:26">
      <c r="D436">
        <v>5762000</v>
      </c>
      <c r="E436" t="s">
        <v>271</v>
      </c>
      <c r="F436" s="250">
        <v>27792</v>
      </c>
      <c r="G436" s="10">
        <v>3663</v>
      </c>
      <c r="H436" s="10">
        <v>3845</v>
      </c>
      <c r="I436" s="10">
        <v>4897</v>
      </c>
      <c r="J436" s="10">
        <v>5274</v>
      </c>
      <c r="K436" s="10">
        <v>5740</v>
      </c>
      <c r="L436" s="251">
        <v>4373</v>
      </c>
      <c r="M436" s="10">
        <v>7508</v>
      </c>
      <c r="N436" s="10">
        <v>12405</v>
      </c>
      <c r="O436" s="251">
        <v>15387</v>
      </c>
      <c r="P436" s="10">
        <v>14373</v>
      </c>
      <c r="Q436" s="251">
        <v>13419</v>
      </c>
      <c r="R436" s="10">
        <v>2558</v>
      </c>
      <c r="S436" s="251">
        <v>2339</v>
      </c>
      <c r="T436" s="10">
        <v>7956</v>
      </c>
      <c r="U436" s="251">
        <v>7431</v>
      </c>
      <c r="V436" s="10">
        <v>10514</v>
      </c>
      <c r="W436" s="251">
        <v>9770</v>
      </c>
      <c r="X436" s="10">
        <v>20284</v>
      </c>
      <c r="Y436" s="10">
        <v>4897</v>
      </c>
      <c r="Z436" s="251">
        <v>15387</v>
      </c>
    </row>
    <row r="437" spans="4:26">
      <c r="D437">
        <v>5766000</v>
      </c>
      <c r="E437" t="s">
        <v>272</v>
      </c>
      <c r="F437" s="250">
        <v>73737</v>
      </c>
      <c r="G437" s="10">
        <v>10224</v>
      </c>
      <c r="H437" s="10">
        <v>10640</v>
      </c>
      <c r="I437" s="10">
        <v>13521</v>
      </c>
      <c r="J437" s="10">
        <v>13957</v>
      </c>
      <c r="K437" s="10">
        <v>14273</v>
      </c>
      <c r="L437" s="251">
        <v>11122</v>
      </c>
      <c r="M437" s="10">
        <v>20864</v>
      </c>
      <c r="N437" s="10">
        <v>34385</v>
      </c>
      <c r="O437" s="251">
        <v>39352</v>
      </c>
      <c r="P437" s="10">
        <v>38053</v>
      </c>
      <c r="Q437" s="251">
        <v>35684</v>
      </c>
      <c r="R437" s="10">
        <v>7037</v>
      </c>
      <c r="S437" s="251">
        <v>6484</v>
      </c>
      <c r="T437" s="10">
        <v>20292</v>
      </c>
      <c r="U437" s="251">
        <v>19060</v>
      </c>
      <c r="V437" s="10">
        <v>27329</v>
      </c>
      <c r="W437" s="251">
        <v>25544</v>
      </c>
      <c r="X437" s="10">
        <v>52873</v>
      </c>
      <c r="Y437" s="10">
        <v>13521</v>
      </c>
      <c r="Z437" s="251">
        <v>39352</v>
      </c>
    </row>
    <row r="438" spans="4:26">
      <c r="D438">
        <v>5770000</v>
      </c>
      <c r="E438" t="s">
        <v>273</v>
      </c>
      <c r="F438" s="250">
        <v>64392</v>
      </c>
      <c r="G438" s="10">
        <v>8907</v>
      </c>
      <c r="H438" s="10">
        <v>9215</v>
      </c>
      <c r="I438" s="10">
        <v>11702</v>
      </c>
      <c r="J438" s="10">
        <v>12037</v>
      </c>
      <c r="K438" s="10">
        <v>12679</v>
      </c>
      <c r="L438" s="251">
        <v>9852</v>
      </c>
      <c r="M438" s="10">
        <v>18122</v>
      </c>
      <c r="N438" s="10">
        <v>29824</v>
      </c>
      <c r="O438" s="251">
        <v>34568</v>
      </c>
      <c r="P438" s="10">
        <v>33424</v>
      </c>
      <c r="Q438" s="251">
        <v>30968</v>
      </c>
      <c r="R438" s="10">
        <v>5917</v>
      </c>
      <c r="S438" s="251">
        <v>5785</v>
      </c>
      <c r="T438" s="10">
        <v>17961</v>
      </c>
      <c r="U438" s="251">
        <v>16607</v>
      </c>
      <c r="V438" s="10">
        <v>23878</v>
      </c>
      <c r="W438" s="251">
        <v>22392</v>
      </c>
      <c r="X438" s="10">
        <v>46270</v>
      </c>
      <c r="Y438" s="10">
        <v>11702</v>
      </c>
      <c r="Z438" s="251">
        <v>34568</v>
      </c>
    </row>
    <row r="439" spans="4:26">
      <c r="D439">
        <v>5774000</v>
      </c>
      <c r="E439" t="s">
        <v>274</v>
      </c>
      <c r="F439" s="250">
        <v>65513</v>
      </c>
      <c r="G439" s="10">
        <v>9326</v>
      </c>
      <c r="H439" s="10">
        <v>9517</v>
      </c>
      <c r="I439" s="10">
        <v>11796</v>
      </c>
      <c r="J439" s="10">
        <v>11776</v>
      </c>
      <c r="K439" s="10">
        <v>12193</v>
      </c>
      <c r="L439" s="251">
        <v>10905</v>
      </c>
      <c r="M439" s="10">
        <v>18843</v>
      </c>
      <c r="N439" s="10">
        <v>30639</v>
      </c>
      <c r="O439" s="251">
        <v>34874</v>
      </c>
      <c r="P439" s="10">
        <v>33754</v>
      </c>
      <c r="Q439" s="251">
        <v>31759</v>
      </c>
      <c r="R439" s="10">
        <v>5968</v>
      </c>
      <c r="S439" s="251">
        <v>5828</v>
      </c>
      <c r="T439" s="10">
        <v>18071</v>
      </c>
      <c r="U439" s="251">
        <v>16803</v>
      </c>
      <c r="V439" s="10">
        <v>24039</v>
      </c>
      <c r="W439" s="251">
        <v>22631</v>
      </c>
      <c r="X439" s="10">
        <v>46670</v>
      </c>
      <c r="Y439" s="10">
        <v>11796</v>
      </c>
      <c r="Z439" s="251">
        <v>34874</v>
      </c>
    </row>
    <row r="440" spans="4:26">
      <c r="D440">
        <v>5954000</v>
      </c>
      <c r="E440" t="s">
        <v>331</v>
      </c>
      <c r="F440" s="250">
        <v>59409</v>
      </c>
      <c r="G440" s="10">
        <v>8638</v>
      </c>
      <c r="H440" s="10">
        <v>8933</v>
      </c>
      <c r="I440" s="10">
        <v>10991</v>
      </c>
      <c r="J440" s="10">
        <v>10790</v>
      </c>
      <c r="K440" s="10">
        <v>11120</v>
      </c>
      <c r="L440" s="251">
        <v>8937</v>
      </c>
      <c r="M440" s="10">
        <v>17571</v>
      </c>
      <c r="N440" s="10">
        <v>28562</v>
      </c>
      <c r="O440" s="251">
        <v>30847</v>
      </c>
      <c r="P440" s="10">
        <v>30606</v>
      </c>
      <c r="Q440" s="251">
        <v>28803</v>
      </c>
      <c r="R440" s="10">
        <v>5638</v>
      </c>
      <c r="S440" s="251">
        <v>5353</v>
      </c>
      <c r="T440" s="10">
        <v>15923</v>
      </c>
      <c r="U440" s="251">
        <v>14924</v>
      </c>
      <c r="V440" s="10">
        <v>21561</v>
      </c>
      <c r="W440" s="251">
        <v>20277</v>
      </c>
      <c r="X440" s="10">
        <v>41838</v>
      </c>
      <c r="Y440" s="10">
        <v>10991</v>
      </c>
      <c r="Z440" s="251">
        <v>30847</v>
      </c>
    </row>
    <row r="441" spans="4:26">
      <c r="D441">
        <v>5911000</v>
      </c>
      <c r="E441" t="s">
        <v>133</v>
      </c>
      <c r="F441" s="250">
        <v>65252</v>
      </c>
      <c r="G441" s="10">
        <v>9734</v>
      </c>
      <c r="H441" s="10">
        <v>9643</v>
      </c>
      <c r="I441" s="10">
        <v>11661</v>
      </c>
      <c r="J441" s="10">
        <v>11462</v>
      </c>
      <c r="K441" s="10">
        <v>11725</v>
      </c>
      <c r="L441" s="251">
        <v>11027</v>
      </c>
      <c r="M441" s="10">
        <v>19377</v>
      </c>
      <c r="N441" s="10">
        <v>31038</v>
      </c>
      <c r="O441" s="251">
        <v>34214</v>
      </c>
      <c r="P441" s="10">
        <v>33603</v>
      </c>
      <c r="Q441" s="251">
        <v>31649</v>
      </c>
      <c r="R441" s="10">
        <v>6051</v>
      </c>
      <c r="S441" s="251">
        <v>5610</v>
      </c>
      <c r="T441" s="10">
        <v>17668</v>
      </c>
      <c r="U441" s="251">
        <v>16546</v>
      </c>
      <c r="V441" s="10">
        <v>23719</v>
      </c>
      <c r="W441" s="251">
        <v>22156</v>
      </c>
      <c r="X441" s="10">
        <v>45875</v>
      </c>
      <c r="Y441" s="10">
        <v>11661</v>
      </c>
      <c r="Z441" s="251">
        <v>34214</v>
      </c>
    </row>
    <row r="442" spans="4:26">
      <c r="D442">
        <v>5913000</v>
      </c>
      <c r="E442" t="s">
        <v>134</v>
      </c>
      <c r="F442" s="250">
        <v>115489</v>
      </c>
      <c r="G442" s="10">
        <v>17398</v>
      </c>
      <c r="H442" s="10">
        <v>17410</v>
      </c>
      <c r="I442" s="10">
        <v>20965</v>
      </c>
      <c r="J442" s="10">
        <v>20765</v>
      </c>
      <c r="K442" s="10">
        <v>20915</v>
      </c>
      <c r="L442" s="251">
        <v>18036</v>
      </c>
      <c r="M442" s="10">
        <v>34808</v>
      </c>
      <c r="N442" s="10">
        <v>55773</v>
      </c>
      <c r="O442" s="251">
        <v>59716</v>
      </c>
      <c r="P442" s="10">
        <v>59216</v>
      </c>
      <c r="Q442" s="251">
        <v>56273</v>
      </c>
      <c r="R442" s="10">
        <v>10588</v>
      </c>
      <c r="S442" s="251">
        <v>10377</v>
      </c>
      <c r="T442" s="10">
        <v>30742</v>
      </c>
      <c r="U442" s="251">
        <v>28974</v>
      </c>
      <c r="V442" s="10">
        <v>41330</v>
      </c>
      <c r="W442" s="251">
        <v>39351</v>
      </c>
      <c r="X442" s="10">
        <v>80681</v>
      </c>
      <c r="Y442" s="10">
        <v>20965</v>
      </c>
      <c r="Z442" s="251">
        <v>59716</v>
      </c>
    </row>
    <row r="443" spans="4:26">
      <c r="D443">
        <v>5914000</v>
      </c>
      <c r="E443" t="s">
        <v>135</v>
      </c>
      <c r="F443" s="250">
        <v>39679</v>
      </c>
      <c r="G443" s="10">
        <v>5949</v>
      </c>
      <c r="H443" s="10">
        <v>5819</v>
      </c>
      <c r="I443" s="10">
        <v>7161</v>
      </c>
      <c r="J443" s="10">
        <v>7202</v>
      </c>
      <c r="K443" s="10">
        <v>7454</v>
      </c>
      <c r="L443" s="251">
        <v>6094</v>
      </c>
      <c r="M443" s="10">
        <v>11768</v>
      </c>
      <c r="N443" s="10">
        <v>18929</v>
      </c>
      <c r="O443" s="251">
        <v>20750</v>
      </c>
      <c r="P443" s="10">
        <v>20378</v>
      </c>
      <c r="Q443" s="251">
        <v>19301</v>
      </c>
      <c r="R443" s="10">
        <v>3675</v>
      </c>
      <c r="S443" s="251">
        <v>3486</v>
      </c>
      <c r="T443" s="10">
        <v>10688</v>
      </c>
      <c r="U443" s="251">
        <v>10062</v>
      </c>
      <c r="V443" s="10">
        <v>14363</v>
      </c>
      <c r="W443" s="251">
        <v>13548</v>
      </c>
      <c r="X443" s="10">
        <v>27911</v>
      </c>
      <c r="Y443" s="10">
        <v>7161</v>
      </c>
      <c r="Z443" s="251">
        <v>20750</v>
      </c>
    </row>
    <row r="444" spans="4:26">
      <c r="D444">
        <v>5915000</v>
      </c>
      <c r="E444" t="s">
        <v>136</v>
      </c>
      <c r="F444" s="250">
        <v>37472</v>
      </c>
      <c r="G444" s="10">
        <v>5037</v>
      </c>
      <c r="H444" s="10">
        <v>5313</v>
      </c>
      <c r="I444" s="10">
        <v>6730</v>
      </c>
      <c r="J444" s="10">
        <v>7075</v>
      </c>
      <c r="K444" s="10">
        <v>7261</v>
      </c>
      <c r="L444" s="251">
        <v>6056</v>
      </c>
      <c r="M444" s="10">
        <v>10350</v>
      </c>
      <c r="N444" s="10">
        <v>17080</v>
      </c>
      <c r="O444" s="251">
        <v>20392</v>
      </c>
      <c r="P444" s="10">
        <v>19268</v>
      </c>
      <c r="Q444" s="251">
        <v>18204</v>
      </c>
      <c r="R444" s="10">
        <v>3407</v>
      </c>
      <c r="S444" s="251">
        <v>3323</v>
      </c>
      <c r="T444" s="10">
        <v>10587</v>
      </c>
      <c r="U444" s="251">
        <v>9805</v>
      </c>
      <c r="V444" s="10">
        <v>13994</v>
      </c>
      <c r="W444" s="251">
        <v>13128</v>
      </c>
      <c r="X444" s="10">
        <v>27122</v>
      </c>
      <c r="Y444" s="10">
        <v>6730</v>
      </c>
      <c r="Z444" s="251">
        <v>20392</v>
      </c>
    </row>
    <row r="445" spans="4:26">
      <c r="D445">
        <v>5916000</v>
      </c>
      <c r="E445" t="s">
        <v>137</v>
      </c>
      <c r="F445" s="250">
        <v>31092</v>
      </c>
      <c r="G445" s="10">
        <v>4518</v>
      </c>
      <c r="H445" s="10">
        <v>4529</v>
      </c>
      <c r="I445" s="10">
        <v>5630</v>
      </c>
      <c r="J445" s="10">
        <v>5522</v>
      </c>
      <c r="K445" s="10">
        <v>5719</v>
      </c>
      <c r="L445" s="251">
        <v>5174</v>
      </c>
      <c r="M445" s="10">
        <v>9047</v>
      </c>
      <c r="N445" s="10">
        <v>14677</v>
      </c>
      <c r="O445" s="251">
        <v>16415</v>
      </c>
      <c r="P445" s="10">
        <v>15924</v>
      </c>
      <c r="Q445" s="251">
        <v>15168</v>
      </c>
      <c r="R445" s="10">
        <v>2910</v>
      </c>
      <c r="S445" s="251">
        <v>2720</v>
      </c>
      <c r="T445" s="10">
        <v>8434</v>
      </c>
      <c r="U445" s="251">
        <v>7981</v>
      </c>
      <c r="V445" s="10">
        <v>11344</v>
      </c>
      <c r="W445" s="251">
        <v>10701</v>
      </c>
      <c r="X445" s="10">
        <v>22045</v>
      </c>
      <c r="Y445" s="10">
        <v>5630</v>
      </c>
      <c r="Z445" s="251">
        <v>16415</v>
      </c>
    </row>
    <row r="446" spans="4:26">
      <c r="D446">
        <v>5958000</v>
      </c>
      <c r="E446" t="s">
        <v>275</v>
      </c>
      <c r="F446" s="250">
        <v>50435</v>
      </c>
      <c r="G446" s="10">
        <v>6741</v>
      </c>
      <c r="H446" s="10">
        <v>7076</v>
      </c>
      <c r="I446" s="10">
        <v>8832</v>
      </c>
      <c r="J446" s="10">
        <v>9236</v>
      </c>
      <c r="K446" s="10">
        <v>10469</v>
      </c>
      <c r="L446" s="251">
        <v>8081</v>
      </c>
      <c r="M446" s="10">
        <v>13817</v>
      </c>
      <c r="N446" s="10">
        <v>22649</v>
      </c>
      <c r="O446" s="251">
        <v>27786</v>
      </c>
      <c r="P446" s="10">
        <v>26189</v>
      </c>
      <c r="Q446" s="251">
        <v>24246</v>
      </c>
      <c r="R446" s="10">
        <v>4564</v>
      </c>
      <c r="S446" s="251">
        <v>4268</v>
      </c>
      <c r="T446" s="10">
        <v>14552</v>
      </c>
      <c r="U446" s="251">
        <v>13234</v>
      </c>
      <c r="V446" s="10">
        <v>19116</v>
      </c>
      <c r="W446" s="251">
        <v>17502</v>
      </c>
      <c r="X446" s="10">
        <v>36618</v>
      </c>
      <c r="Y446" s="10">
        <v>8832</v>
      </c>
      <c r="Z446" s="251">
        <v>27786</v>
      </c>
    </row>
    <row r="447" spans="4:26">
      <c r="D447">
        <v>5962000</v>
      </c>
      <c r="E447" t="s">
        <v>276</v>
      </c>
      <c r="F447" s="250">
        <v>81356</v>
      </c>
      <c r="G447" s="10">
        <v>11436</v>
      </c>
      <c r="H447" s="10">
        <v>11746</v>
      </c>
      <c r="I447" s="10">
        <v>14528</v>
      </c>
      <c r="J447" s="10">
        <v>15068</v>
      </c>
      <c r="K447" s="10">
        <v>15895</v>
      </c>
      <c r="L447" s="251">
        <v>12683</v>
      </c>
      <c r="M447" s="10">
        <v>23182</v>
      </c>
      <c r="N447" s="10">
        <v>37710</v>
      </c>
      <c r="O447" s="251">
        <v>43646</v>
      </c>
      <c r="P447" s="10">
        <v>42244</v>
      </c>
      <c r="Q447" s="251">
        <v>39112</v>
      </c>
      <c r="R447" s="10">
        <v>7480</v>
      </c>
      <c r="S447" s="251">
        <v>7048</v>
      </c>
      <c r="T447" s="10">
        <v>22687</v>
      </c>
      <c r="U447" s="251">
        <v>20959</v>
      </c>
      <c r="V447" s="10">
        <v>30167</v>
      </c>
      <c r="W447" s="251">
        <v>28007</v>
      </c>
      <c r="X447" s="10">
        <v>58174</v>
      </c>
      <c r="Y447" s="10">
        <v>14528</v>
      </c>
      <c r="Z447" s="251">
        <v>43646</v>
      </c>
    </row>
    <row r="448" spans="4:26">
      <c r="D448">
        <v>5966000</v>
      </c>
      <c r="E448" t="s">
        <v>277</v>
      </c>
      <c r="F448" s="250">
        <v>26986</v>
      </c>
      <c r="G448" s="10">
        <v>3697</v>
      </c>
      <c r="H448" s="10">
        <v>3863</v>
      </c>
      <c r="I448" s="10">
        <v>4898</v>
      </c>
      <c r="J448" s="10">
        <v>4896</v>
      </c>
      <c r="K448" s="10">
        <v>5402</v>
      </c>
      <c r="L448" s="251">
        <v>4230</v>
      </c>
      <c r="M448" s="10">
        <v>7560</v>
      </c>
      <c r="N448" s="10">
        <v>12458</v>
      </c>
      <c r="O448" s="251">
        <v>14528</v>
      </c>
      <c r="P448" s="10">
        <v>14137</v>
      </c>
      <c r="Q448" s="251">
        <v>12849</v>
      </c>
      <c r="R448" s="10">
        <v>2552</v>
      </c>
      <c r="S448" s="251">
        <v>2346</v>
      </c>
      <c r="T448" s="10">
        <v>7676</v>
      </c>
      <c r="U448" s="251">
        <v>6852</v>
      </c>
      <c r="V448" s="10">
        <v>10228</v>
      </c>
      <c r="W448" s="251">
        <v>9198</v>
      </c>
      <c r="X448" s="10">
        <v>19426</v>
      </c>
      <c r="Y448" s="10">
        <v>4898</v>
      </c>
      <c r="Z448" s="251">
        <v>14528</v>
      </c>
    </row>
    <row r="449" spans="1:26">
      <c r="D449">
        <v>5970000</v>
      </c>
      <c r="E449" t="s">
        <v>278</v>
      </c>
      <c r="F449" s="250">
        <v>54046</v>
      </c>
      <c r="G449" s="10">
        <v>7980</v>
      </c>
      <c r="H449" s="10">
        <v>7967</v>
      </c>
      <c r="I449" s="10">
        <v>9785</v>
      </c>
      <c r="J449" s="10">
        <v>9786</v>
      </c>
      <c r="K449" s="10">
        <v>10089</v>
      </c>
      <c r="L449" s="251">
        <v>8439</v>
      </c>
      <c r="M449" s="10">
        <v>15947</v>
      </c>
      <c r="N449" s="10">
        <v>25732</v>
      </c>
      <c r="O449" s="251">
        <v>28314</v>
      </c>
      <c r="P449" s="10">
        <v>27837</v>
      </c>
      <c r="Q449" s="251">
        <v>26209</v>
      </c>
      <c r="R449" s="10">
        <v>5045</v>
      </c>
      <c r="S449" s="251">
        <v>4740</v>
      </c>
      <c r="T449" s="10">
        <v>14627</v>
      </c>
      <c r="U449" s="251">
        <v>13687</v>
      </c>
      <c r="V449" s="10">
        <v>19672</v>
      </c>
      <c r="W449" s="251">
        <v>18427</v>
      </c>
      <c r="X449" s="10">
        <v>38099</v>
      </c>
      <c r="Y449" s="10">
        <v>9785</v>
      </c>
      <c r="Z449" s="251">
        <v>28314</v>
      </c>
    </row>
    <row r="450" spans="1:26">
      <c r="D450">
        <v>5974000</v>
      </c>
      <c r="E450" t="s">
        <v>279</v>
      </c>
      <c r="F450" s="250">
        <v>60370</v>
      </c>
      <c r="G450" s="10">
        <v>8251</v>
      </c>
      <c r="H450" s="10">
        <v>8624</v>
      </c>
      <c r="I450" s="10">
        <v>11034</v>
      </c>
      <c r="J450" s="10">
        <v>11160</v>
      </c>
      <c r="K450" s="10">
        <v>11988</v>
      </c>
      <c r="L450" s="251">
        <v>9313</v>
      </c>
      <c r="M450" s="10">
        <v>16875</v>
      </c>
      <c r="N450" s="10">
        <v>27909</v>
      </c>
      <c r="O450" s="251">
        <v>32461</v>
      </c>
      <c r="P450" s="10">
        <v>31363</v>
      </c>
      <c r="Q450" s="251">
        <v>29007</v>
      </c>
      <c r="R450" s="10">
        <v>5736</v>
      </c>
      <c r="S450" s="251">
        <v>5298</v>
      </c>
      <c r="T450" s="10">
        <v>16946</v>
      </c>
      <c r="U450" s="251">
        <v>15515</v>
      </c>
      <c r="V450" s="10">
        <v>22682</v>
      </c>
      <c r="W450" s="251">
        <v>20813</v>
      </c>
      <c r="X450" s="10">
        <v>43495</v>
      </c>
      <c r="Y450" s="10">
        <v>11034</v>
      </c>
      <c r="Z450" s="251">
        <v>32461</v>
      </c>
    </row>
    <row r="451" spans="1:26">
      <c r="A451" s="38"/>
      <c r="B451" s="38"/>
      <c r="C451" s="38"/>
      <c r="D451" s="38">
        <v>5978000</v>
      </c>
      <c r="E451" s="38" t="s">
        <v>280</v>
      </c>
      <c r="F451" s="252">
        <v>76315</v>
      </c>
      <c r="G451" s="253">
        <v>10791</v>
      </c>
      <c r="H451" s="253">
        <v>11134</v>
      </c>
      <c r="I451" s="253">
        <v>13830</v>
      </c>
      <c r="J451" s="253">
        <v>14142</v>
      </c>
      <c r="K451" s="253">
        <v>14647</v>
      </c>
      <c r="L451" s="254">
        <v>11771</v>
      </c>
      <c r="M451" s="253">
        <v>21925</v>
      </c>
      <c r="N451" s="253">
        <v>35755</v>
      </c>
      <c r="O451" s="254">
        <v>40560</v>
      </c>
      <c r="P451" s="253">
        <v>39462</v>
      </c>
      <c r="Q451" s="254">
        <v>36853</v>
      </c>
      <c r="R451" s="253">
        <v>7077</v>
      </c>
      <c r="S451" s="254">
        <v>6753</v>
      </c>
      <c r="T451" s="253">
        <v>21154</v>
      </c>
      <c r="U451" s="254">
        <v>19406</v>
      </c>
      <c r="V451" s="253">
        <v>28231</v>
      </c>
      <c r="W451" s="254">
        <v>26159</v>
      </c>
      <c r="X451" s="253">
        <v>54390</v>
      </c>
      <c r="Y451" s="253">
        <v>13830</v>
      </c>
      <c r="Z451" s="254">
        <v>40560</v>
      </c>
    </row>
    <row r="452" spans="1:26">
      <c r="E452" s="6" t="s">
        <v>179</v>
      </c>
      <c r="F452" s="226">
        <v>3572167</v>
      </c>
      <c r="G452" s="36">
        <v>516102</v>
      </c>
      <c r="H452" s="36">
        <v>524976</v>
      </c>
      <c r="I452" s="36">
        <v>650152</v>
      </c>
      <c r="J452" s="36">
        <v>655091</v>
      </c>
      <c r="K452" s="36">
        <v>671515</v>
      </c>
      <c r="L452" s="227">
        <v>554331</v>
      </c>
      <c r="M452" s="36">
        <v>1041078</v>
      </c>
      <c r="N452" s="36">
        <v>1691230</v>
      </c>
      <c r="O452" s="227">
        <v>1880937</v>
      </c>
      <c r="P452" s="36">
        <v>1841660</v>
      </c>
      <c r="Q452" s="227">
        <v>1730507</v>
      </c>
      <c r="R452" s="36">
        <v>334610</v>
      </c>
      <c r="S452" s="227">
        <v>315542</v>
      </c>
      <c r="T452" s="36">
        <v>972032</v>
      </c>
      <c r="U452" s="227">
        <v>908905</v>
      </c>
      <c r="V452" s="36">
        <v>1306642</v>
      </c>
      <c r="W452" s="227">
        <v>1224447</v>
      </c>
      <c r="X452" s="36">
        <v>2531089</v>
      </c>
      <c r="Y452" s="36">
        <v>650152</v>
      </c>
      <c r="Z452" s="227">
        <v>1880937</v>
      </c>
    </row>
    <row r="453" spans="1:26">
      <c r="E453" s="8" t="s">
        <v>200</v>
      </c>
      <c r="F453" s="226">
        <v>1909313</v>
      </c>
      <c r="G453" s="36">
        <v>278280</v>
      </c>
      <c r="H453" s="36">
        <v>283905</v>
      </c>
      <c r="I453" s="36">
        <v>350666</v>
      </c>
      <c r="J453" s="36">
        <v>351100</v>
      </c>
      <c r="K453" s="36">
        <v>354524</v>
      </c>
      <c r="L453" s="227">
        <v>290838</v>
      </c>
      <c r="M453" s="36">
        <v>562185</v>
      </c>
      <c r="N453" s="36">
        <v>912851</v>
      </c>
      <c r="O453" s="227">
        <v>996462</v>
      </c>
      <c r="P453" s="36">
        <v>984049</v>
      </c>
      <c r="Q453" s="227">
        <v>925264</v>
      </c>
      <c r="R453" s="36">
        <v>180722</v>
      </c>
      <c r="S453" s="227">
        <v>169944</v>
      </c>
      <c r="T453" s="36">
        <v>514416</v>
      </c>
      <c r="U453" s="227">
        <v>482046</v>
      </c>
      <c r="V453" s="36">
        <v>695138</v>
      </c>
      <c r="W453" s="227">
        <v>651990</v>
      </c>
      <c r="X453" s="36">
        <v>1347128</v>
      </c>
      <c r="Y453" s="36">
        <v>350666</v>
      </c>
      <c r="Z453" s="227">
        <v>996462</v>
      </c>
    </row>
    <row r="454" spans="1:26">
      <c r="E454" s="8" t="s">
        <v>201</v>
      </c>
      <c r="F454" s="226">
        <v>1662854</v>
      </c>
      <c r="G454" s="36">
        <v>237822</v>
      </c>
      <c r="H454" s="36">
        <v>241071</v>
      </c>
      <c r="I454" s="36">
        <v>299486</v>
      </c>
      <c r="J454" s="36">
        <v>303991</v>
      </c>
      <c r="K454" s="36">
        <v>316991</v>
      </c>
      <c r="L454" s="227">
        <v>263493</v>
      </c>
      <c r="M454" s="36">
        <v>478893</v>
      </c>
      <c r="N454" s="36">
        <v>778379</v>
      </c>
      <c r="O454" s="227">
        <v>884475</v>
      </c>
      <c r="P454" s="36">
        <v>857611</v>
      </c>
      <c r="Q454" s="227">
        <v>805243</v>
      </c>
      <c r="R454" s="36">
        <v>153888</v>
      </c>
      <c r="S454" s="227">
        <v>145598</v>
      </c>
      <c r="T454" s="36">
        <v>457616</v>
      </c>
      <c r="U454" s="227">
        <v>426859</v>
      </c>
      <c r="V454" s="36">
        <v>611504</v>
      </c>
      <c r="W454" s="227">
        <v>572457</v>
      </c>
      <c r="X454" s="36">
        <v>1183961</v>
      </c>
      <c r="Y454" s="36">
        <v>299486</v>
      </c>
      <c r="Z454" s="227">
        <v>884475</v>
      </c>
    </row>
    <row r="455" spans="1:26">
      <c r="A455" s="20" t="s">
        <v>366</v>
      </c>
    </row>
    <row r="456" spans="1:26">
      <c r="F456" s="10"/>
      <c r="G456" s="10"/>
      <c r="H456" s="10"/>
      <c r="I456" s="10"/>
      <c r="J456" s="10"/>
      <c r="K456" s="10"/>
      <c r="L456" s="10"/>
      <c r="M456" s="10"/>
      <c r="N456" s="10"/>
      <c r="O456" s="10"/>
      <c r="P456" s="10"/>
      <c r="Q456" s="10"/>
      <c r="R456" s="10"/>
      <c r="S456" s="10"/>
      <c r="T456" s="10"/>
      <c r="U456" s="10"/>
      <c r="V456" s="10"/>
      <c r="W456" s="10"/>
      <c r="X456" s="10"/>
      <c r="Y456" s="10"/>
      <c r="Z456" s="10"/>
    </row>
    <row r="457" spans="1:26">
      <c r="F457" s="10"/>
      <c r="G457" s="10"/>
      <c r="H457" s="10"/>
      <c r="I457" s="10"/>
      <c r="J457" s="10"/>
      <c r="K457" s="10"/>
      <c r="L457" s="10"/>
      <c r="M457" s="10"/>
      <c r="N457" s="10"/>
      <c r="O457" s="10"/>
      <c r="P457" s="10"/>
      <c r="Q457" s="10"/>
      <c r="R457" s="10"/>
      <c r="S457" s="10"/>
      <c r="T457" s="10"/>
      <c r="U457" s="10"/>
      <c r="V457" s="10"/>
      <c r="W457" s="10"/>
      <c r="X457" s="10"/>
      <c r="Y457" s="10"/>
      <c r="Z457" s="10"/>
    </row>
    <row r="459" spans="1:26">
      <c r="F459" s="10"/>
      <c r="G459" s="10"/>
      <c r="H459" s="10"/>
      <c r="I459" s="10"/>
      <c r="J459" s="10"/>
      <c r="K459" s="10"/>
      <c r="L459" s="10"/>
      <c r="M459" s="10"/>
      <c r="N459" s="10"/>
      <c r="O459" s="10"/>
      <c r="P459" s="10"/>
      <c r="Q459" s="10"/>
      <c r="R459" s="10"/>
      <c r="S459" s="10"/>
      <c r="T459" s="10"/>
      <c r="U459" s="10"/>
      <c r="V459" s="10"/>
      <c r="W459" s="10"/>
      <c r="X459" s="10"/>
      <c r="Y459" s="10"/>
      <c r="Z459" s="10"/>
    </row>
    <row r="460" spans="1:26">
      <c r="F460" s="10"/>
      <c r="G460" s="10"/>
      <c r="H460" s="10"/>
      <c r="I460" s="10"/>
      <c r="J460" s="10"/>
      <c r="K460" s="10"/>
      <c r="L460" s="10"/>
      <c r="M460" s="10"/>
      <c r="N460" s="10"/>
      <c r="O460" s="10"/>
      <c r="P460" s="10"/>
      <c r="Q460" s="10"/>
      <c r="R460" s="10"/>
      <c r="S460" s="10"/>
      <c r="T460" s="10"/>
      <c r="U460" s="10"/>
      <c r="V460" s="10"/>
      <c r="W460" s="10"/>
      <c r="X460" s="10"/>
      <c r="Y460" s="10"/>
      <c r="Z460" s="10"/>
    </row>
    <row r="461" spans="1:26">
      <c r="F461" s="10"/>
      <c r="G461" s="10"/>
      <c r="H461" s="10"/>
      <c r="I461" s="10"/>
      <c r="J461" s="10"/>
      <c r="K461" s="10"/>
      <c r="L461" s="10"/>
      <c r="M461" s="10"/>
      <c r="N461" s="10"/>
      <c r="O461" s="10"/>
      <c r="P461" s="10"/>
      <c r="Q461" s="10"/>
      <c r="R461" s="10"/>
      <c r="S461" s="10"/>
      <c r="T461" s="10"/>
      <c r="U461" s="10"/>
      <c r="V461" s="10"/>
      <c r="W461" s="10"/>
      <c r="X461" s="10"/>
      <c r="Y461" s="10"/>
      <c r="Z461" s="10"/>
    </row>
  </sheetData>
  <sortState ref="A222:AD248">
    <sortCondition ref="E222:E248"/>
  </sortState>
  <mergeCells count="10">
    <mergeCell ref="X3:Z4"/>
    <mergeCell ref="F3:F5"/>
    <mergeCell ref="G3:L4"/>
    <mergeCell ref="M3:O4"/>
    <mergeCell ref="P3:W4"/>
    <mergeCell ref="A3:A5"/>
    <mergeCell ref="B3:B5"/>
    <mergeCell ref="C3:C5"/>
    <mergeCell ref="D3:D5"/>
    <mergeCell ref="E3:E5"/>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74"/>
  <sheetViews>
    <sheetView zoomScale="80" zoomScaleNormal="80" workbookViewId="0">
      <pane ySplit="4" topLeftCell="A5" activePane="bottomLeft" state="frozen"/>
      <selection activeCell="O219" sqref="O219"/>
      <selection pane="bottomLeft"/>
    </sheetView>
  </sheetViews>
  <sheetFormatPr baseColWidth="10" defaultColWidth="11.42578125" defaultRowHeight="11.25"/>
  <cols>
    <col min="1" max="1" width="13" style="1" customWidth="1"/>
    <col min="2" max="2" width="29.42578125" style="1" customWidth="1"/>
    <col min="3" max="3" width="11.42578125" style="1"/>
    <col min="4" max="4" width="12" style="2" customWidth="1"/>
    <col min="5" max="5" width="11" style="1" customWidth="1"/>
    <col min="6" max="6" width="11.42578125" style="1" customWidth="1"/>
    <col min="7" max="13" width="11.42578125" style="1"/>
    <col min="14" max="14" width="12.85546875" style="1" customWidth="1"/>
    <col min="15" max="16384" width="11.42578125" style="1"/>
  </cols>
  <sheetData>
    <row r="1" spans="1:22" ht="18.75" customHeight="1">
      <c r="A1" s="21" t="s">
        <v>392</v>
      </c>
      <c r="E1" s="14"/>
      <c r="F1" s="14"/>
    </row>
    <row r="2" spans="1:22" ht="12.75" customHeight="1">
      <c r="A2" s="4"/>
      <c r="E2" s="14"/>
      <c r="F2" s="14"/>
      <c r="G2" s="4"/>
    </row>
    <row r="3" spans="1:22" ht="26.25" customHeight="1">
      <c r="A3" s="312" t="s">
        <v>219</v>
      </c>
      <c r="B3" s="314" t="s">
        <v>0</v>
      </c>
      <c r="C3" s="312" t="s">
        <v>182</v>
      </c>
      <c r="D3" s="312"/>
      <c r="E3" s="312"/>
      <c r="F3" s="313" t="s">
        <v>303</v>
      </c>
      <c r="G3" s="313"/>
      <c r="H3" s="313"/>
    </row>
    <row r="4" spans="1:22" s="13" customFormat="1" ht="141.75" customHeight="1">
      <c r="A4" s="314"/>
      <c r="B4" s="314"/>
      <c r="C4" s="156" t="s">
        <v>304</v>
      </c>
      <c r="D4" s="156" t="s">
        <v>305</v>
      </c>
      <c r="E4" s="156" t="s">
        <v>243</v>
      </c>
      <c r="F4" s="157" t="s">
        <v>304</v>
      </c>
      <c r="G4" s="157" t="s">
        <v>305</v>
      </c>
      <c r="H4" s="157" t="s">
        <v>243</v>
      </c>
      <c r="I4"/>
      <c r="J4"/>
      <c r="K4"/>
      <c r="L4"/>
      <c r="M4"/>
      <c r="N4"/>
      <c r="O4"/>
    </row>
    <row r="5" spans="1:22" customFormat="1" ht="12.75">
      <c r="A5" s="40">
        <v>5334000</v>
      </c>
      <c r="B5" s="102" t="s">
        <v>257</v>
      </c>
      <c r="C5" s="209">
        <v>4776</v>
      </c>
      <c r="D5" s="209">
        <v>5517</v>
      </c>
      <c r="E5" s="210">
        <v>1789</v>
      </c>
      <c r="F5" s="211">
        <v>775.0352952631323</v>
      </c>
      <c r="G5" s="211">
        <v>895.28260552066604</v>
      </c>
      <c r="H5" s="211">
        <v>290.31368157992955</v>
      </c>
      <c r="I5" s="103"/>
      <c r="J5" s="107"/>
      <c r="K5" s="31"/>
      <c r="L5" s="31"/>
      <c r="M5" s="31"/>
      <c r="N5" s="31"/>
      <c r="O5" s="31"/>
      <c r="P5" s="10"/>
      <c r="Q5" s="10"/>
      <c r="R5" s="10"/>
      <c r="S5" s="10"/>
      <c r="T5" s="10"/>
      <c r="U5" s="10"/>
      <c r="V5" s="10"/>
    </row>
    <row r="6" spans="1:22" customFormat="1" ht="12.75">
      <c r="A6" s="40">
        <v>5334002</v>
      </c>
      <c r="B6" s="26" t="s">
        <v>249</v>
      </c>
      <c r="C6" s="209">
        <v>4362.9999999999991</v>
      </c>
      <c r="D6" s="209">
        <v>5173.9999999999982</v>
      </c>
      <c r="E6" s="210">
        <v>2076.9999999999991</v>
      </c>
      <c r="F6" s="211">
        <v>947.42785172960396</v>
      </c>
      <c r="G6" s="211">
        <v>1123.5369481661633</v>
      </c>
      <c r="H6" s="211">
        <v>451.02169333999245</v>
      </c>
      <c r="I6" s="31"/>
      <c r="J6" s="107"/>
      <c r="K6" s="31"/>
      <c r="L6" s="31"/>
      <c r="M6" s="31"/>
      <c r="N6" s="31"/>
      <c r="O6" s="31"/>
      <c r="P6" s="10"/>
      <c r="Q6" s="10"/>
      <c r="R6" s="10"/>
      <c r="S6" s="10"/>
      <c r="T6" s="10"/>
      <c r="U6" s="10"/>
      <c r="V6" s="10"/>
    </row>
    <row r="7" spans="1:22" customFormat="1" ht="12.75">
      <c r="A7" s="40">
        <v>5711000</v>
      </c>
      <c r="B7" s="102" t="s">
        <v>368</v>
      </c>
      <c r="C7" s="209">
        <v>5024</v>
      </c>
      <c r="D7" s="209">
        <v>5432</v>
      </c>
      <c r="E7" s="210">
        <v>2317</v>
      </c>
      <c r="F7" s="211">
        <v>728.29537712189961</v>
      </c>
      <c r="G7" s="211">
        <v>787.44038386269074</v>
      </c>
      <c r="H7" s="211">
        <v>335.8798544568952</v>
      </c>
      <c r="I7" s="31"/>
      <c r="J7" s="107"/>
      <c r="K7" s="31"/>
      <c r="L7" s="31"/>
      <c r="M7" s="31"/>
      <c r="N7" s="31"/>
      <c r="O7" s="31"/>
      <c r="P7" s="10"/>
      <c r="Q7" s="10"/>
      <c r="R7" s="10"/>
      <c r="S7" s="10"/>
      <c r="T7" s="10"/>
      <c r="U7" s="10"/>
      <c r="V7" s="10"/>
    </row>
    <row r="8" spans="1:22" customFormat="1" ht="12.75">
      <c r="A8" s="40">
        <v>5911000</v>
      </c>
      <c r="B8" s="102" t="s">
        <v>133</v>
      </c>
      <c r="C8" s="209">
        <v>4538.9999999999991</v>
      </c>
      <c r="D8" s="209">
        <v>6049.9999999999991</v>
      </c>
      <c r="E8" s="210">
        <v>1828.9999999999993</v>
      </c>
      <c r="F8" s="211">
        <v>695.61086250229857</v>
      </c>
      <c r="G8" s="211">
        <v>927.17464598786228</v>
      </c>
      <c r="H8" s="211">
        <v>280.29792190277686</v>
      </c>
      <c r="I8" s="31"/>
      <c r="J8" s="107"/>
      <c r="K8" s="31"/>
      <c r="L8" s="31"/>
      <c r="M8" s="31"/>
      <c r="N8" s="31"/>
      <c r="O8" s="31"/>
      <c r="P8" s="10"/>
      <c r="Q8" s="10"/>
      <c r="R8" s="10"/>
      <c r="S8" s="10"/>
      <c r="T8" s="10"/>
      <c r="U8" s="10"/>
      <c r="V8" s="10"/>
    </row>
    <row r="9" spans="1:22" customFormat="1" ht="12.75">
      <c r="A9" s="40">
        <v>5314000</v>
      </c>
      <c r="B9" s="102" t="s">
        <v>54</v>
      </c>
      <c r="C9" s="209">
        <v>3971</v>
      </c>
      <c r="D9" s="209">
        <v>4358</v>
      </c>
      <c r="E9" s="210">
        <v>2043</v>
      </c>
      <c r="F9" s="211">
        <v>578.48350207589772</v>
      </c>
      <c r="G9" s="211">
        <v>634.86051423993013</v>
      </c>
      <c r="H9" s="211">
        <v>297.61818049384516</v>
      </c>
      <c r="I9" s="31"/>
      <c r="J9" s="107"/>
      <c r="K9" s="31"/>
      <c r="L9" s="31"/>
      <c r="M9" s="31"/>
      <c r="N9" s="31"/>
      <c r="O9" s="31"/>
      <c r="P9" s="10"/>
      <c r="Q9" s="10"/>
      <c r="R9" s="10"/>
      <c r="S9" s="10"/>
      <c r="T9" s="10"/>
      <c r="U9" s="10"/>
      <c r="V9" s="10"/>
    </row>
    <row r="10" spans="1:22" customFormat="1" ht="12.75">
      <c r="A10" s="40">
        <v>5554000</v>
      </c>
      <c r="B10" s="102" t="s">
        <v>264</v>
      </c>
      <c r="C10" s="209">
        <v>6371.0000000000018</v>
      </c>
      <c r="D10" s="209">
        <v>7308.0000000000018</v>
      </c>
      <c r="E10" s="210">
        <v>3575.0000000000014</v>
      </c>
      <c r="F10" s="211">
        <v>791.41874013987422</v>
      </c>
      <c r="G10" s="211">
        <v>907.81480975391628</v>
      </c>
      <c r="H10" s="211">
        <v>444.09386218804752</v>
      </c>
      <c r="I10" s="31"/>
      <c r="J10" s="107"/>
      <c r="K10" s="31"/>
      <c r="L10" s="31"/>
      <c r="M10" s="31"/>
      <c r="N10" s="31"/>
      <c r="O10" s="31"/>
      <c r="P10" s="10"/>
      <c r="Q10" s="10"/>
      <c r="R10" s="10"/>
      <c r="S10" s="10"/>
      <c r="T10" s="10"/>
      <c r="U10" s="10"/>
      <c r="V10" s="10"/>
    </row>
    <row r="11" spans="1:22" customFormat="1" ht="12.75">
      <c r="A11" s="40">
        <v>5512000</v>
      </c>
      <c r="B11" s="102" t="s">
        <v>95</v>
      </c>
      <c r="C11" s="209">
        <v>1378</v>
      </c>
      <c r="D11" s="209">
        <v>1384</v>
      </c>
      <c r="E11" s="40">
        <v>542.00000000000011</v>
      </c>
      <c r="F11" s="211">
        <v>625.48227497617006</v>
      </c>
      <c r="G11" s="211">
        <v>628.20571013571794</v>
      </c>
      <c r="H11" s="211">
        <v>246.01697607916122</v>
      </c>
      <c r="I11" s="31"/>
      <c r="J11" s="107"/>
      <c r="K11" s="31"/>
      <c r="L11" s="31"/>
      <c r="M11" s="31"/>
      <c r="N11" s="31"/>
      <c r="O11" s="31"/>
      <c r="P11" s="10"/>
      <c r="Q11" s="10"/>
      <c r="R11" s="10"/>
      <c r="S11" s="10"/>
      <c r="T11" s="10"/>
      <c r="U11" s="10"/>
      <c r="V11" s="10"/>
    </row>
    <row r="12" spans="1:22" customFormat="1" ht="12.75">
      <c r="A12" s="40">
        <v>5558000</v>
      </c>
      <c r="B12" s="102" t="s">
        <v>265</v>
      </c>
      <c r="C12" s="209">
        <v>2262</v>
      </c>
      <c r="D12" s="209">
        <v>2729</v>
      </c>
      <c r="E12" s="210">
        <v>962</v>
      </c>
      <c r="F12" s="211">
        <v>497.28493855387251</v>
      </c>
      <c r="G12" s="211">
        <v>599.95163453294356</v>
      </c>
      <c r="H12" s="211">
        <v>211.48899685624465</v>
      </c>
      <c r="I12" s="31"/>
      <c r="J12" s="107"/>
      <c r="K12" s="31"/>
      <c r="L12" s="31"/>
      <c r="M12" s="31"/>
      <c r="N12" s="31"/>
      <c r="O12" s="31"/>
      <c r="P12" s="10"/>
      <c r="Q12" s="10"/>
      <c r="R12" s="10"/>
      <c r="S12" s="10"/>
      <c r="T12" s="10"/>
      <c r="U12" s="10"/>
      <c r="V12" s="10"/>
    </row>
    <row r="13" spans="1:22" customFormat="1" ht="12.75">
      <c r="A13" s="40">
        <v>5913000</v>
      </c>
      <c r="B13" s="102" t="s">
        <v>134</v>
      </c>
      <c r="C13" s="209">
        <v>8629.0000000000036</v>
      </c>
      <c r="D13" s="209">
        <v>9911.0000000000036</v>
      </c>
      <c r="E13" s="210">
        <v>3998.0000000000036</v>
      </c>
      <c r="F13" s="211">
        <v>747.17072621634986</v>
      </c>
      <c r="G13" s="211">
        <v>858.17696923516553</v>
      </c>
      <c r="H13" s="211">
        <v>346.18015568582319</v>
      </c>
      <c r="I13" s="31"/>
      <c r="J13" s="107"/>
      <c r="K13" s="31"/>
      <c r="L13" s="31"/>
      <c r="M13" s="31"/>
      <c r="N13" s="31"/>
      <c r="O13" s="31"/>
      <c r="P13" s="10"/>
      <c r="Q13" s="10"/>
      <c r="R13" s="10"/>
      <c r="S13" s="10"/>
      <c r="T13" s="10"/>
      <c r="U13" s="10"/>
      <c r="V13" s="10"/>
    </row>
    <row r="14" spans="1:22" customFormat="1" ht="12.75">
      <c r="A14" s="40">
        <v>5112000</v>
      </c>
      <c r="B14" s="102" t="s">
        <v>16</v>
      </c>
      <c r="C14" s="209">
        <v>7707.9999999999982</v>
      </c>
      <c r="D14" s="209">
        <v>9759.9999999999945</v>
      </c>
      <c r="E14" s="210">
        <v>1919.9999999999986</v>
      </c>
      <c r="F14" s="211">
        <v>757.37179802108585</v>
      </c>
      <c r="G14" s="211">
        <v>958.99698348284846</v>
      </c>
      <c r="H14" s="211">
        <v>188.6551442917079</v>
      </c>
      <c r="I14" s="31"/>
      <c r="J14" s="107"/>
      <c r="K14" s="31"/>
      <c r="L14" s="31"/>
      <c r="M14" s="31"/>
      <c r="N14" s="31"/>
      <c r="O14" s="31"/>
      <c r="P14" s="10"/>
      <c r="Q14" s="10"/>
      <c r="R14" s="10"/>
      <c r="S14" s="10"/>
      <c r="T14" s="10"/>
      <c r="U14" s="10"/>
      <c r="V14" s="10"/>
    </row>
    <row r="15" spans="1:22" customFormat="1" ht="12.75">
      <c r="A15" s="40">
        <v>5358000</v>
      </c>
      <c r="B15" s="102" t="s">
        <v>258</v>
      </c>
      <c r="C15" s="209">
        <v>3569</v>
      </c>
      <c r="D15" s="209">
        <v>4204</v>
      </c>
      <c r="E15" s="210">
        <v>1787</v>
      </c>
      <c r="F15" s="211">
        <v>672.72350291218208</v>
      </c>
      <c r="G15" s="211">
        <v>792.41513203777356</v>
      </c>
      <c r="H15" s="211">
        <v>336.83297834241233</v>
      </c>
      <c r="I15" s="31"/>
      <c r="J15" s="107"/>
      <c r="K15" s="31"/>
      <c r="L15" s="31"/>
      <c r="M15" s="31"/>
      <c r="N15" s="31"/>
      <c r="O15" s="31"/>
      <c r="P15" s="10"/>
      <c r="Q15" s="10"/>
      <c r="R15" s="10"/>
      <c r="S15" s="10"/>
      <c r="T15" s="10"/>
      <c r="U15" s="10"/>
      <c r="V15" s="10"/>
    </row>
    <row r="16" spans="1:22" customFormat="1" ht="12.75">
      <c r="A16" s="40">
        <v>5111000</v>
      </c>
      <c r="B16" s="102" t="s">
        <v>15</v>
      </c>
      <c r="C16" s="209">
        <v>8385</v>
      </c>
      <c r="D16" s="209">
        <v>10096</v>
      </c>
      <c r="E16" s="210">
        <v>5298</v>
      </c>
      <c r="F16" s="211">
        <v>723.53717781670389</v>
      </c>
      <c r="G16" s="211">
        <v>871.17845524596805</v>
      </c>
      <c r="H16" s="211">
        <v>457.1615942841857</v>
      </c>
      <c r="I16" s="31"/>
      <c r="J16" s="107"/>
      <c r="K16" s="31"/>
      <c r="L16" s="31"/>
      <c r="M16" s="31"/>
      <c r="N16" s="31"/>
      <c r="O16" s="31"/>
      <c r="P16" s="10"/>
      <c r="Q16" s="10"/>
      <c r="R16" s="10"/>
      <c r="S16" s="10"/>
      <c r="T16" s="10"/>
      <c r="U16" s="10"/>
      <c r="V16" s="10"/>
    </row>
    <row r="17" spans="1:22" customFormat="1" ht="12.75">
      <c r="A17" s="40">
        <v>5954000</v>
      </c>
      <c r="B17" s="102" t="s">
        <v>331</v>
      </c>
      <c r="C17" s="209">
        <v>4507</v>
      </c>
      <c r="D17" s="209">
        <v>5418</v>
      </c>
      <c r="E17" s="210">
        <v>1889.0000000000002</v>
      </c>
      <c r="F17" s="211">
        <v>758.63926341126762</v>
      </c>
      <c r="G17" s="211">
        <v>911.98303287380702</v>
      </c>
      <c r="H17" s="211">
        <v>317.96529145415684</v>
      </c>
      <c r="I17" s="31"/>
      <c r="J17" s="107"/>
      <c r="K17" s="31"/>
      <c r="L17" s="31"/>
      <c r="M17" s="31"/>
      <c r="N17" s="31"/>
      <c r="O17" s="31"/>
      <c r="P17" s="10"/>
      <c r="Q17" s="10"/>
      <c r="R17" s="10"/>
      <c r="S17" s="10"/>
      <c r="T17" s="10"/>
      <c r="U17" s="10"/>
      <c r="V17" s="10"/>
    </row>
    <row r="18" spans="1:22" customFormat="1" ht="12.75">
      <c r="A18" s="40">
        <v>5113000</v>
      </c>
      <c r="B18" s="102" t="s">
        <v>17</v>
      </c>
      <c r="C18" s="209">
        <v>7957.0000000000018</v>
      </c>
      <c r="D18" s="209">
        <v>10025.000000000004</v>
      </c>
      <c r="E18" s="210">
        <v>3091.0000000000018</v>
      </c>
      <c r="F18" s="211">
        <v>707.04378037835784</v>
      </c>
      <c r="G18" s="211">
        <v>890.80229964723367</v>
      </c>
      <c r="H18" s="211">
        <v>274.66033997103239</v>
      </c>
      <c r="I18" s="31"/>
      <c r="J18" s="107"/>
      <c r="K18" s="31"/>
      <c r="L18" s="31"/>
      <c r="M18" s="31"/>
      <c r="N18" s="31"/>
      <c r="O18" s="31"/>
      <c r="P18" s="10"/>
      <c r="Q18" s="10"/>
      <c r="R18" s="10"/>
      <c r="S18" s="10"/>
      <c r="T18" s="10"/>
      <c r="U18" s="10"/>
      <c r="V18" s="10"/>
    </row>
    <row r="19" spans="1:22" customFormat="1" ht="12.75">
      <c r="A19" s="40">
        <v>5366000</v>
      </c>
      <c r="B19" s="102" t="s">
        <v>259</v>
      </c>
      <c r="C19" s="209">
        <v>2080</v>
      </c>
      <c r="D19" s="209">
        <v>2468</v>
      </c>
      <c r="E19" s="210">
        <v>796.00000000000023</v>
      </c>
      <c r="F19" s="211">
        <v>541.90657322252036</v>
      </c>
      <c r="G19" s="211">
        <v>642.99299168902894</v>
      </c>
      <c r="H19" s="211">
        <v>207.38347706015691</v>
      </c>
      <c r="I19" s="31"/>
      <c r="J19" s="107"/>
      <c r="K19" s="31"/>
      <c r="L19" s="31"/>
      <c r="M19" s="31"/>
      <c r="N19" s="31"/>
      <c r="O19" s="31"/>
      <c r="P19" s="10"/>
      <c r="Q19" s="10"/>
      <c r="R19" s="10"/>
      <c r="S19" s="10"/>
      <c r="T19" s="10"/>
      <c r="U19" s="10"/>
      <c r="V19" s="10"/>
    </row>
    <row r="20" spans="1:22" customFormat="1" ht="12.75">
      <c r="A20" s="40">
        <v>5513000</v>
      </c>
      <c r="B20" s="102" t="s">
        <v>96</v>
      </c>
      <c r="C20" s="209">
        <v>2560</v>
      </c>
      <c r="D20" s="209">
        <v>2920</v>
      </c>
      <c r="E20" s="210">
        <v>1456</v>
      </c>
      <c r="F20" s="211">
        <v>462.36093050137259</v>
      </c>
      <c r="G20" s="211">
        <v>527.38043635312818</v>
      </c>
      <c r="H20" s="211">
        <v>262.96777922265568</v>
      </c>
      <c r="I20" s="31"/>
      <c r="J20" s="107"/>
      <c r="K20" s="31"/>
      <c r="L20" s="31"/>
      <c r="M20" s="31"/>
      <c r="N20" s="31"/>
      <c r="O20" s="31"/>
      <c r="P20" s="10"/>
      <c r="Q20" s="10"/>
      <c r="R20" s="10"/>
      <c r="S20" s="10"/>
      <c r="T20" s="10"/>
      <c r="U20" s="10"/>
      <c r="V20" s="10"/>
    </row>
    <row r="21" spans="1:22" customFormat="1" ht="12.75">
      <c r="A21" s="40">
        <v>5754000</v>
      </c>
      <c r="B21" s="102" t="s">
        <v>268</v>
      </c>
      <c r="C21" s="209">
        <v>4986</v>
      </c>
      <c r="D21" s="209">
        <v>6421</v>
      </c>
      <c r="E21" s="210">
        <v>2328</v>
      </c>
      <c r="F21" s="211">
        <v>641.97975948291412</v>
      </c>
      <c r="G21" s="211">
        <v>826.74529395102104</v>
      </c>
      <c r="H21" s="211">
        <v>299.74506218937501</v>
      </c>
      <c r="I21" s="31"/>
      <c r="J21" s="107"/>
      <c r="K21" s="31"/>
      <c r="L21" s="31"/>
      <c r="M21" s="31"/>
      <c r="N21" s="31"/>
      <c r="O21" s="31"/>
      <c r="P21" s="10"/>
      <c r="Q21" s="10"/>
      <c r="R21" s="10"/>
      <c r="S21" s="10"/>
      <c r="T21" s="10"/>
      <c r="U21" s="10"/>
      <c r="V21" s="10"/>
    </row>
    <row r="22" spans="1:22" customFormat="1" ht="12.75">
      <c r="A22" s="40">
        <v>5914000</v>
      </c>
      <c r="B22" s="102" t="s">
        <v>135</v>
      </c>
      <c r="C22" s="209">
        <v>2354</v>
      </c>
      <c r="D22" s="209">
        <v>2372</v>
      </c>
      <c r="E22" s="210">
        <v>821.99999999999989</v>
      </c>
      <c r="F22" s="211">
        <v>593.26091887396353</v>
      </c>
      <c r="G22" s="211">
        <v>597.79732352125814</v>
      </c>
      <c r="H22" s="211">
        <v>207.16247889311725</v>
      </c>
      <c r="I22" s="31"/>
      <c r="J22" s="107"/>
      <c r="K22" s="31"/>
      <c r="L22" s="31"/>
      <c r="M22" s="31"/>
      <c r="N22" s="31"/>
      <c r="O22" s="31"/>
      <c r="P22" s="10"/>
      <c r="Q22" s="10"/>
      <c r="R22" s="10"/>
      <c r="S22" s="10"/>
      <c r="T22" s="10"/>
      <c r="U22" s="10"/>
      <c r="V22" s="10"/>
    </row>
    <row r="23" spans="1:22" customFormat="1" ht="12.75">
      <c r="A23" s="40">
        <v>5915000</v>
      </c>
      <c r="B23" s="102" t="s">
        <v>136</v>
      </c>
      <c r="C23" s="209">
        <v>3306</v>
      </c>
      <c r="D23" s="209">
        <v>4154</v>
      </c>
      <c r="E23" s="210">
        <v>1289.0000000000002</v>
      </c>
      <c r="F23" s="211">
        <v>882.25875320239106</v>
      </c>
      <c r="G23" s="211">
        <v>1108.5610589239966</v>
      </c>
      <c r="H23" s="211">
        <v>343.99017933390274</v>
      </c>
      <c r="I23" s="31"/>
      <c r="J23" s="107"/>
      <c r="K23" s="31"/>
      <c r="L23" s="31"/>
      <c r="M23" s="31"/>
      <c r="N23" s="31"/>
      <c r="O23" s="31"/>
      <c r="P23" s="10"/>
      <c r="Q23" s="10"/>
      <c r="R23" s="10"/>
      <c r="S23" s="10"/>
      <c r="T23" s="10"/>
      <c r="U23" s="10"/>
      <c r="V23" s="10"/>
    </row>
    <row r="24" spans="1:22" customFormat="1" ht="12.75">
      <c r="A24" s="40">
        <v>5370000</v>
      </c>
      <c r="B24" s="102" t="s">
        <v>260</v>
      </c>
      <c r="C24" s="209">
        <v>2911</v>
      </c>
      <c r="D24" s="209">
        <v>3614</v>
      </c>
      <c r="E24" s="210">
        <v>982</v>
      </c>
      <c r="F24" s="211">
        <v>568.15520337262865</v>
      </c>
      <c r="G24" s="211">
        <v>705.36341634788039</v>
      </c>
      <c r="H24" s="211">
        <v>191.66211257709423</v>
      </c>
      <c r="I24" s="31"/>
      <c r="J24" s="107"/>
      <c r="K24" s="31"/>
      <c r="L24" s="31"/>
      <c r="M24" s="31"/>
      <c r="N24" s="31"/>
      <c r="O24" s="31"/>
      <c r="P24" s="10"/>
      <c r="Q24" s="10"/>
      <c r="R24" s="10"/>
      <c r="S24" s="10"/>
      <c r="T24" s="10"/>
      <c r="U24" s="10"/>
      <c r="V24" s="10"/>
    </row>
    <row r="25" spans="1:22" customFormat="1" ht="12.75">
      <c r="A25" s="40">
        <v>5758000</v>
      </c>
      <c r="B25" s="102" t="s">
        <v>270</v>
      </c>
      <c r="C25" s="209">
        <v>2478.9999999999995</v>
      </c>
      <c r="D25" s="209">
        <v>2935.9999999999995</v>
      </c>
      <c r="E25" s="40">
        <v>1028.9999999999995</v>
      </c>
      <c r="F25" s="211">
        <v>488.10742695124821</v>
      </c>
      <c r="G25" s="211">
        <v>578.08931243600841</v>
      </c>
      <c r="H25" s="211">
        <v>202.60691501929583</v>
      </c>
      <c r="I25" s="31"/>
      <c r="J25" s="107"/>
      <c r="K25" s="31"/>
      <c r="L25" s="31"/>
      <c r="M25" s="31"/>
      <c r="N25" s="31"/>
      <c r="O25" s="31"/>
      <c r="P25" s="10"/>
      <c r="Q25" s="10"/>
      <c r="R25" s="10"/>
      <c r="S25" s="10"/>
      <c r="T25" s="10"/>
      <c r="U25" s="10"/>
      <c r="V25" s="10"/>
    </row>
    <row r="26" spans="1:22" customFormat="1" ht="12.75">
      <c r="A26" s="40">
        <v>5916000</v>
      </c>
      <c r="B26" s="102" t="s">
        <v>137</v>
      </c>
      <c r="C26" s="209">
        <v>2022.9999999999998</v>
      </c>
      <c r="D26" s="209">
        <v>2789</v>
      </c>
      <c r="E26" s="40">
        <v>815.99999999999977</v>
      </c>
      <c r="F26" s="211">
        <v>650.64968480638095</v>
      </c>
      <c r="G26" s="211">
        <v>897.01530940434839</v>
      </c>
      <c r="H26" s="211">
        <v>262.4469316866074</v>
      </c>
      <c r="I26" s="31"/>
      <c r="J26" s="107"/>
      <c r="K26" s="31"/>
      <c r="L26" s="31"/>
      <c r="M26" s="31"/>
      <c r="N26" s="31"/>
      <c r="O26" s="31"/>
      <c r="P26" s="10"/>
      <c r="Q26" s="10"/>
      <c r="R26" s="10"/>
      <c r="S26" s="10"/>
      <c r="T26" s="10"/>
      <c r="U26" s="10"/>
      <c r="V26" s="10"/>
    </row>
    <row r="27" spans="1:22" customFormat="1" ht="12.75">
      <c r="A27" s="40">
        <v>5958000</v>
      </c>
      <c r="B27" s="102" t="s">
        <v>275</v>
      </c>
      <c r="C27" s="209">
        <v>3130</v>
      </c>
      <c r="D27" s="209">
        <v>3660</v>
      </c>
      <c r="E27" s="210">
        <v>1746</v>
      </c>
      <c r="F27" s="211">
        <v>620.60077327252895</v>
      </c>
      <c r="G27" s="211">
        <v>725.68652721324486</v>
      </c>
      <c r="H27" s="211">
        <v>346.1881629820561</v>
      </c>
      <c r="I27" s="31"/>
      <c r="J27" s="107"/>
      <c r="K27" s="31"/>
      <c r="L27" s="31"/>
      <c r="M27" s="31"/>
      <c r="N27" s="31"/>
      <c r="O27" s="31"/>
      <c r="P27" s="10"/>
      <c r="Q27" s="10"/>
      <c r="R27" s="10"/>
      <c r="S27" s="10"/>
      <c r="T27" s="10"/>
      <c r="U27" s="10"/>
      <c r="V27" s="10"/>
    </row>
    <row r="28" spans="1:22" customFormat="1" ht="12.75">
      <c r="A28" s="40">
        <v>5762000</v>
      </c>
      <c r="B28" s="102" t="s">
        <v>271</v>
      </c>
      <c r="C28" s="209">
        <v>1170</v>
      </c>
      <c r="D28" s="209">
        <v>1331</v>
      </c>
      <c r="E28" s="40">
        <v>476.00000000000006</v>
      </c>
      <c r="F28" s="211">
        <v>420.98445595854918</v>
      </c>
      <c r="G28" s="211">
        <v>478.91479562464019</v>
      </c>
      <c r="H28" s="211">
        <v>171.27230857800805</v>
      </c>
      <c r="I28" s="31"/>
      <c r="J28" s="107"/>
      <c r="K28" s="31"/>
      <c r="L28" s="31"/>
      <c r="M28" s="31"/>
      <c r="N28" s="31"/>
      <c r="O28" s="31"/>
      <c r="P28" s="10"/>
      <c r="Q28" s="10"/>
      <c r="R28" s="10"/>
      <c r="S28" s="10"/>
      <c r="T28" s="10"/>
      <c r="U28" s="10"/>
      <c r="V28" s="10"/>
    </row>
    <row r="29" spans="1:22" customFormat="1" ht="12.75">
      <c r="A29" s="40">
        <v>5154000</v>
      </c>
      <c r="B29" s="102" t="s">
        <v>252</v>
      </c>
      <c r="C29" s="209">
        <v>4177.0000000000009</v>
      </c>
      <c r="D29" s="209">
        <v>4210.0000000000009</v>
      </c>
      <c r="E29" s="210">
        <v>1820.0000000000009</v>
      </c>
      <c r="F29" s="211">
        <v>675.79155139219222</v>
      </c>
      <c r="G29" s="211">
        <v>681.13057968904229</v>
      </c>
      <c r="H29" s="211">
        <v>294.45550000808959</v>
      </c>
      <c r="I29" s="31"/>
      <c r="J29" s="107"/>
      <c r="K29" s="31"/>
      <c r="L29" s="31"/>
      <c r="M29" s="31"/>
      <c r="N29" s="31"/>
      <c r="O29" s="31"/>
      <c r="P29" s="10"/>
      <c r="Q29" s="10"/>
      <c r="R29" s="10"/>
      <c r="S29" s="10"/>
      <c r="T29" s="10"/>
      <c r="U29" s="10"/>
      <c r="V29" s="10"/>
    </row>
    <row r="30" spans="1:22" customFormat="1" ht="12.75">
      <c r="A30" s="40">
        <v>5315000</v>
      </c>
      <c r="B30" s="102" t="s">
        <v>55</v>
      </c>
      <c r="C30" s="209">
        <v>11938.999999999998</v>
      </c>
      <c r="D30" s="209">
        <v>14458</v>
      </c>
      <c r="E30" s="210">
        <v>6056.9999999999991</v>
      </c>
      <c r="F30" s="211">
        <v>580.77257978995078</v>
      </c>
      <c r="G30" s="211">
        <v>703.30931892144315</v>
      </c>
      <c r="H30" s="211">
        <v>294.64272684376681</v>
      </c>
      <c r="I30" s="31"/>
      <c r="J30" s="107"/>
      <c r="K30" s="31"/>
      <c r="L30" s="31"/>
      <c r="M30" s="31"/>
      <c r="N30" s="31"/>
      <c r="O30" s="31"/>
      <c r="P30" s="10"/>
      <c r="Q30" s="10"/>
      <c r="R30" s="10"/>
      <c r="S30" s="10"/>
      <c r="T30" s="10"/>
      <c r="U30" s="10"/>
      <c r="V30" s="10"/>
    </row>
    <row r="31" spans="1:22" customFormat="1" ht="12.75">
      <c r="A31" s="40">
        <v>5114000</v>
      </c>
      <c r="B31" s="102" t="s">
        <v>18</v>
      </c>
      <c r="C31" s="209">
        <v>4429</v>
      </c>
      <c r="D31" s="209">
        <v>4890</v>
      </c>
      <c r="E31" s="210">
        <v>2043.0000000000002</v>
      </c>
      <c r="F31" s="211">
        <v>988.88095025453242</v>
      </c>
      <c r="G31" s="211">
        <v>1091.8103063320532</v>
      </c>
      <c r="H31" s="211">
        <v>456.14896847369835</v>
      </c>
      <c r="I31" s="31"/>
      <c r="J31" s="107"/>
      <c r="K31" s="31"/>
      <c r="L31" s="31"/>
      <c r="M31" s="31"/>
      <c r="N31" s="31"/>
      <c r="O31" s="31"/>
      <c r="P31" s="10"/>
      <c r="Q31" s="10"/>
      <c r="R31" s="10"/>
      <c r="S31" s="10"/>
      <c r="T31" s="10"/>
      <c r="U31" s="10"/>
      <c r="V31" s="10"/>
    </row>
    <row r="32" spans="1:22" customFormat="1" ht="12.75">
      <c r="A32" s="40">
        <v>5316000</v>
      </c>
      <c r="B32" s="102" t="s">
        <v>56</v>
      </c>
      <c r="C32" s="209">
        <v>2165.0000000000009</v>
      </c>
      <c r="D32" s="209">
        <v>2165.0000000000009</v>
      </c>
      <c r="E32" s="210">
        <v>1048.0000000000009</v>
      </c>
      <c r="F32" s="211">
        <v>650.46268477346496</v>
      </c>
      <c r="G32" s="211">
        <v>650.46268477346496</v>
      </c>
      <c r="H32" s="211">
        <v>314.86600168249038</v>
      </c>
      <c r="I32" s="31"/>
      <c r="J32" s="107"/>
      <c r="K32" s="31"/>
      <c r="L32" s="31"/>
      <c r="M32" s="31"/>
      <c r="N32" s="31"/>
      <c r="O32" s="31"/>
      <c r="P32" s="10"/>
      <c r="Q32" s="10"/>
      <c r="R32" s="10"/>
      <c r="S32" s="10"/>
      <c r="T32" s="10"/>
      <c r="U32" s="10"/>
      <c r="V32" s="10"/>
    </row>
    <row r="33" spans="1:22" customFormat="1" ht="12.75">
      <c r="A33" s="40">
        <v>5766000</v>
      </c>
      <c r="B33" s="102" t="s">
        <v>272</v>
      </c>
      <c r="C33" s="209">
        <v>3519.0000000000009</v>
      </c>
      <c r="D33" s="209">
        <v>4313.0000000000009</v>
      </c>
      <c r="E33" s="210">
        <v>1427.0000000000007</v>
      </c>
      <c r="F33" s="211">
        <v>477.23666544611262</v>
      </c>
      <c r="G33" s="211">
        <v>584.91666327623864</v>
      </c>
      <c r="H33" s="211">
        <v>193.52563841761949</v>
      </c>
      <c r="I33" s="31"/>
      <c r="J33" s="107"/>
      <c r="K33" s="31"/>
      <c r="L33" s="31"/>
      <c r="M33" s="31"/>
      <c r="N33" s="31"/>
      <c r="O33" s="31"/>
      <c r="P33" s="10"/>
      <c r="Q33" s="10"/>
      <c r="R33" s="10"/>
      <c r="S33" s="10"/>
      <c r="T33" s="10"/>
      <c r="U33" s="10"/>
      <c r="V33" s="10"/>
    </row>
    <row r="34" spans="1:22" customFormat="1" ht="12.75">
      <c r="A34" s="40">
        <v>5962000</v>
      </c>
      <c r="B34" s="102" t="s">
        <v>276</v>
      </c>
      <c r="C34" s="209">
        <v>5875</v>
      </c>
      <c r="D34" s="209">
        <v>6771.0000000000009</v>
      </c>
      <c r="E34" s="210">
        <v>3429.0000000000005</v>
      </c>
      <c r="F34" s="211">
        <v>722.13481488765422</v>
      </c>
      <c r="G34" s="211">
        <v>832.26805644328647</v>
      </c>
      <c r="H34" s="211">
        <v>421.4808987659178</v>
      </c>
      <c r="I34" s="31"/>
      <c r="J34" s="107"/>
      <c r="K34" s="31"/>
      <c r="L34" s="31"/>
      <c r="M34" s="31"/>
      <c r="N34" s="31"/>
      <c r="O34" s="31"/>
      <c r="P34" s="10"/>
      <c r="Q34" s="10"/>
      <c r="R34" s="10"/>
      <c r="S34" s="10"/>
      <c r="T34" s="10"/>
      <c r="U34" s="10"/>
      <c r="V34" s="10"/>
    </row>
    <row r="35" spans="1:22" customFormat="1" ht="12.75">
      <c r="A35" s="40">
        <v>5158000</v>
      </c>
      <c r="B35" s="102" t="s">
        <v>328</v>
      </c>
      <c r="C35" s="209">
        <v>6351</v>
      </c>
      <c r="D35" s="209">
        <v>7050</v>
      </c>
      <c r="E35" s="210">
        <v>3374</v>
      </c>
      <c r="F35" s="211">
        <v>666.33792177270436</v>
      </c>
      <c r="G35" s="211">
        <v>739.67601141514183</v>
      </c>
      <c r="H35" s="211">
        <v>353.99529964747359</v>
      </c>
      <c r="I35" s="31"/>
      <c r="J35" s="107"/>
      <c r="K35" s="31"/>
      <c r="L35" s="31"/>
      <c r="M35" s="31"/>
      <c r="N35" s="31"/>
      <c r="O35" s="31"/>
      <c r="P35" s="10"/>
      <c r="Q35" s="10"/>
      <c r="R35" s="10"/>
      <c r="S35" s="10"/>
      <c r="T35" s="10"/>
      <c r="U35" s="10"/>
      <c r="V35" s="10"/>
    </row>
    <row r="36" spans="1:22" customFormat="1" ht="12.75">
      <c r="A36" s="40">
        <v>5770000</v>
      </c>
      <c r="B36" s="102" t="s">
        <v>273</v>
      </c>
      <c r="C36" s="209">
        <v>3033.0000000000005</v>
      </c>
      <c r="D36" s="209">
        <v>3840.0000000000005</v>
      </c>
      <c r="E36" s="210">
        <v>1081.0000000000005</v>
      </c>
      <c r="F36" s="211">
        <v>471.02124487513981</v>
      </c>
      <c r="G36" s="211">
        <v>596.34737234439069</v>
      </c>
      <c r="H36" s="211">
        <v>167.87799726674129</v>
      </c>
      <c r="I36" s="31"/>
      <c r="J36" s="107"/>
      <c r="K36" s="31"/>
      <c r="L36" s="31"/>
      <c r="M36" s="31"/>
      <c r="N36" s="31"/>
      <c r="O36" s="31"/>
      <c r="P36" s="10"/>
      <c r="Q36" s="10"/>
      <c r="R36" s="10"/>
      <c r="S36" s="10"/>
      <c r="T36" s="10"/>
      <c r="U36" s="10"/>
      <c r="V36" s="10"/>
    </row>
    <row r="37" spans="1:22" customFormat="1" ht="12.75">
      <c r="A37" s="40">
        <v>5116000</v>
      </c>
      <c r="B37" s="102" t="s">
        <v>19</v>
      </c>
      <c r="C37" s="209">
        <v>3867.0000000000009</v>
      </c>
      <c r="D37" s="209">
        <v>4941</v>
      </c>
      <c r="E37" s="210">
        <v>1276.0000000000007</v>
      </c>
      <c r="F37" s="211">
        <v>749.40408131625372</v>
      </c>
      <c r="G37" s="211">
        <v>957.53958256622934</v>
      </c>
      <c r="H37" s="211">
        <v>247.28202941803465</v>
      </c>
      <c r="I37" s="31"/>
      <c r="J37" s="107"/>
      <c r="K37" s="31"/>
      <c r="L37" s="31"/>
      <c r="M37" s="31"/>
      <c r="N37" s="31"/>
      <c r="O37" s="31"/>
      <c r="P37" s="10"/>
      <c r="Q37" s="10"/>
      <c r="R37" s="10"/>
      <c r="S37" s="10"/>
      <c r="T37" s="10"/>
      <c r="U37" s="10"/>
      <c r="V37" s="10"/>
    </row>
    <row r="38" spans="1:22" customFormat="1" ht="12.75">
      <c r="A38" s="40">
        <v>5117000</v>
      </c>
      <c r="B38" s="102" t="s">
        <v>20</v>
      </c>
      <c r="C38" s="209">
        <v>1863</v>
      </c>
      <c r="D38" s="209">
        <v>2272</v>
      </c>
      <c r="E38" s="210">
        <v>573</v>
      </c>
      <c r="F38" s="211">
        <v>570.05599583856065</v>
      </c>
      <c r="G38" s="211">
        <v>695.20516508062792</v>
      </c>
      <c r="H38" s="211">
        <v>175.33123221443654</v>
      </c>
      <c r="I38" s="31"/>
      <c r="J38" s="107"/>
      <c r="K38" s="31"/>
      <c r="L38" s="31"/>
      <c r="M38" s="31"/>
      <c r="N38" s="31"/>
      <c r="O38" s="31"/>
      <c r="P38" s="10"/>
      <c r="Q38" s="10"/>
      <c r="R38" s="10"/>
      <c r="S38" s="10"/>
      <c r="T38" s="10"/>
      <c r="U38" s="10"/>
      <c r="V38" s="10"/>
    </row>
    <row r="39" spans="1:22" customFormat="1" ht="12.75">
      <c r="A39" s="40">
        <v>5515000</v>
      </c>
      <c r="B39" s="102" t="s">
        <v>97</v>
      </c>
      <c r="C39" s="209">
        <v>3147.0000000000005</v>
      </c>
      <c r="D39" s="209">
        <v>3821.0000000000005</v>
      </c>
      <c r="E39" s="210">
        <v>1338.0000000000005</v>
      </c>
      <c r="F39" s="211">
        <v>527.97584095294019</v>
      </c>
      <c r="G39" s="211">
        <v>641.05360288566408</v>
      </c>
      <c r="H39" s="211">
        <v>224.47781226407187</v>
      </c>
      <c r="I39" s="31"/>
      <c r="J39" s="107"/>
      <c r="K39" s="31"/>
      <c r="L39" s="31"/>
      <c r="M39" s="31"/>
      <c r="N39" s="31"/>
      <c r="O39" s="31"/>
      <c r="P39" s="10"/>
      <c r="Q39" s="10"/>
      <c r="R39" s="10"/>
      <c r="S39" s="10"/>
      <c r="T39" s="10"/>
      <c r="U39" s="10"/>
      <c r="V39" s="10"/>
    </row>
    <row r="40" spans="1:22" customFormat="1" ht="12.75">
      <c r="A40" s="40">
        <v>5162000</v>
      </c>
      <c r="B40" s="102" t="s">
        <v>253</v>
      </c>
      <c r="C40" s="209">
        <v>5287</v>
      </c>
      <c r="D40" s="209">
        <v>6275</v>
      </c>
      <c r="E40" s="210">
        <v>2653</v>
      </c>
      <c r="F40" s="211">
        <v>577.37880723825742</v>
      </c>
      <c r="G40" s="211">
        <v>685.27558453188306</v>
      </c>
      <c r="H40" s="211">
        <v>289.72687263156746</v>
      </c>
      <c r="I40" s="31"/>
      <c r="J40" s="107"/>
      <c r="K40" s="31"/>
      <c r="L40" s="31"/>
      <c r="M40" s="31"/>
      <c r="N40" s="31"/>
      <c r="O40" s="31"/>
      <c r="P40" s="10"/>
      <c r="Q40" s="10"/>
      <c r="R40" s="10"/>
      <c r="S40" s="10"/>
      <c r="T40" s="10"/>
      <c r="U40" s="10"/>
      <c r="V40" s="10"/>
    </row>
    <row r="41" spans="1:22" customFormat="1" ht="12.75">
      <c r="A41" s="40">
        <v>5374000</v>
      </c>
      <c r="B41" s="102" t="s">
        <v>261</v>
      </c>
      <c r="C41" s="209">
        <v>4225</v>
      </c>
      <c r="D41" s="209">
        <v>4809</v>
      </c>
      <c r="E41" s="210">
        <v>1909.9999999999998</v>
      </c>
      <c r="F41" s="211">
        <v>749.03379073148244</v>
      </c>
      <c r="G41" s="211">
        <v>852.56887565152635</v>
      </c>
      <c r="H41" s="211">
        <v>338.61645924192453</v>
      </c>
      <c r="I41" s="31"/>
      <c r="J41" s="107"/>
      <c r="K41" s="31"/>
      <c r="L41" s="31"/>
      <c r="M41" s="31"/>
      <c r="N41" s="31"/>
      <c r="O41" s="31"/>
      <c r="P41" s="10"/>
      <c r="Q41" s="10"/>
      <c r="R41" s="10"/>
      <c r="S41" s="10"/>
      <c r="T41" s="10"/>
      <c r="U41" s="10"/>
      <c r="V41" s="10"/>
    </row>
    <row r="42" spans="1:22" customFormat="1" ht="12.75">
      <c r="A42" s="40">
        <v>5119000</v>
      </c>
      <c r="B42" s="102" t="s">
        <v>21</v>
      </c>
      <c r="C42" s="209">
        <v>5097</v>
      </c>
      <c r="D42" s="209">
        <v>6728</v>
      </c>
      <c r="E42" s="210">
        <v>1705</v>
      </c>
      <c r="F42" s="211">
        <v>1276.1003455009763</v>
      </c>
      <c r="G42" s="211">
        <v>1684.4424415402334</v>
      </c>
      <c r="H42" s="211">
        <v>426.86895999198839</v>
      </c>
      <c r="I42" s="31"/>
      <c r="J42" s="107"/>
      <c r="K42" s="31"/>
      <c r="L42" s="31"/>
      <c r="M42" s="31"/>
      <c r="N42" s="31"/>
      <c r="O42" s="31"/>
      <c r="P42" s="10"/>
      <c r="Q42" s="10"/>
      <c r="R42" s="10"/>
      <c r="S42" s="10"/>
      <c r="T42" s="10"/>
      <c r="U42" s="10"/>
      <c r="V42" s="10"/>
    </row>
    <row r="43" spans="1:22" customFormat="1" ht="12.75">
      <c r="A43" s="40">
        <v>5966000</v>
      </c>
      <c r="B43" s="102" t="s">
        <v>277</v>
      </c>
      <c r="C43" s="209">
        <v>1740</v>
      </c>
      <c r="D43" s="209">
        <v>2092</v>
      </c>
      <c r="E43" s="210">
        <v>895.99999999999989</v>
      </c>
      <c r="F43" s="211">
        <v>644.77877417920411</v>
      </c>
      <c r="G43" s="211">
        <v>775.21677907062917</v>
      </c>
      <c r="H43" s="211">
        <v>332.02401245090044</v>
      </c>
      <c r="I43" s="31"/>
      <c r="J43" s="107"/>
      <c r="K43" s="31"/>
      <c r="L43" s="31"/>
      <c r="M43" s="31"/>
      <c r="N43" s="31"/>
      <c r="O43" s="31"/>
      <c r="P43" s="10"/>
      <c r="Q43" s="10"/>
      <c r="R43" s="10"/>
      <c r="S43" s="10"/>
      <c r="T43" s="10"/>
      <c r="U43" s="10"/>
      <c r="V43" s="10"/>
    </row>
    <row r="44" spans="1:22" customFormat="1" ht="12.75">
      <c r="A44" s="40">
        <v>5774000</v>
      </c>
      <c r="B44" s="102" t="s">
        <v>274</v>
      </c>
      <c r="C44" s="209">
        <v>4219</v>
      </c>
      <c r="D44" s="209">
        <v>4779</v>
      </c>
      <c r="E44" s="210">
        <v>1628</v>
      </c>
      <c r="F44" s="211">
        <v>643.99432173767036</v>
      </c>
      <c r="G44" s="211">
        <v>729.47353960282692</v>
      </c>
      <c r="H44" s="211">
        <v>248.50029765084793</v>
      </c>
      <c r="I44" s="31"/>
      <c r="J44" s="107"/>
      <c r="K44" s="31"/>
      <c r="L44" s="31"/>
      <c r="M44" s="31"/>
      <c r="N44" s="31"/>
      <c r="O44" s="31"/>
      <c r="P44" s="10"/>
      <c r="Q44" s="10"/>
      <c r="R44" s="10"/>
      <c r="S44" s="10"/>
      <c r="T44" s="10"/>
      <c r="U44" s="10"/>
      <c r="V44" s="10"/>
    </row>
    <row r="45" spans="1:22" customFormat="1" ht="12.75">
      <c r="A45" s="40">
        <v>5562000</v>
      </c>
      <c r="B45" s="102" t="s">
        <v>330</v>
      </c>
      <c r="C45" s="209">
        <v>10004.999999999998</v>
      </c>
      <c r="D45" s="209">
        <v>11095.999999999998</v>
      </c>
      <c r="E45" s="210">
        <v>4319.9999999999982</v>
      </c>
      <c r="F45" s="211">
        <v>842.31352079474641</v>
      </c>
      <c r="G45" s="211">
        <v>934.1640006735139</v>
      </c>
      <c r="H45" s="211">
        <v>363.69759218723675</v>
      </c>
      <c r="I45" s="31"/>
      <c r="J45" s="107"/>
      <c r="K45" s="31"/>
      <c r="L45" s="31"/>
      <c r="M45" s="31"/>
      <c r="N45" s="31"/>
      <c r="O45" s="31"/>
      <c r="P45" s="10"/>
      <c r="Q45" s="10"/>
      <c r="R45" s="10"/>
      <c r="S45" s="10"/>
      <c r="T45" s="10"/>
      <c r="U45" s="10"/>
      <c r="V45" s="10"/>
    </row>
    <row r="46" spans="1:22" customFormat="1" ht="12.75">
      <c r="A46" s="40">
        <v>5120000</v>
      </c>
      <c r="B46" s="102" t="s">
        <v>22</v>
      </c>
      <c r="C46" s="209">
        <v>1214</v>
      </c>
      <c r="D46" s="209">
        <v>1784.0000000000002</v>
      </c>
      <c r="E46" s="210">
        <v>281.99999999999994</v>
      </c>
      <c r="F46" s="211">
        <v>540.78132656243042</v>
      </c>
      <c r="G46" s="211">
        <v>794.69018664528494</v>
      </c>
      <c r="H46" s="211">
        <v>125.6180676199385</v>
      </c>
      <c r="I46" s="31"/>
      <c r="J46" s="107"/>
      <c r="K46" s="31"/>
      <c r="L46" s="31"/>
      <c r="M46" s="31"/>
      <c r="N46" s="31"/>
      <c r="O46" s="31"/>
      <c r="P46" s="10"/>
      <c r="Q46" s="10"/>
      <c r="R46" s="10"/>
      <c r="S46" s="10"/>
      <c r="T46" s="10"/>
      <c r="U46" s="10"/>
      <c r="V46" s="10"/>
    </row>
    <row r="47" spans="1:22" customFormat="1" ht="12.75">
      <c r="A47" s="40">
        <v>5362000</v>
      </c>
      <c r="B47" s="102" t="s">
        <v>329</v>
      </c>
      <c r="C47" s="209">
        <v>7151</v>
      </c>
      <c r="D47" s="209">
        <v>8223</v>
      </c>
      <c r="E47" s="210">
        <v>3729</v>
      </c>
      <c r="F47" s="211">
        <v>743.40901530272788</v>
      </c>
      <c r="G47" s="211">
        <v>854.85279441117768</v>
      </c>
      <c r="H47" s="211">
        <v>387.6621756487026</v>
      </c>
      <c r="I47" s="31"/>
      <c r="J47" s="107"/>
      <c r="K47" s="31"/>
      <c r="L47" s="31"/>
      <c r="M47" s="31"/>
      <c r="N47" s="31"/>
      <c r="O47" s="31"/>
      <c r="P47" s="10"/>
      <c r="Q47" s="10"/>
      <c r="R47" s="10"/>
      <c r="S47" s="10"/>
      <c r="T47" s="10"/>
      <c r="U47" s="10"/>
      <c r="V47" s="10"/>
    </row>
    <row r="48" spans="1:22" customFormat="1" ht="12.75">
      <c r="A48" s="40">
        <v>5378000</v>
      </c>
      <c r="B48" s="102" t="s">
        <v>262</v>
      </c>
      <c r="C48" s="209">
        <v>3143</v>
      </c>
      <c r="D48" s="209">
        <v>3629</v>
      </c>
      <c r="E48" s="210">
        <v>1504</v>
      </c>
      <c r="F48" s="211">
        <v>560.95950311445858</v>
      </c>
      <c r="G48" s="211">
        <v>647.70029805993317</v>
      </c>
      <c r="H48" s="211">
        <v>268.4324189259134</v>
      </c>
      <c r="I48" s="31"/>
      <c r="J48" s="107"/>
      <c r="K48" s="31"/>
      <c r="L48" s="31"/>
      <c r="M48" s="31"/>
      <c r="N48" s="31"/>
      <c r="O48" s="31"/>
      <c r="P48" s="10"/>
      <c r="Q48" s="10"/>
      <c r="R48" s="10"/>
      <c r="S48" s="10"/>
      <c r="T48" s="10"/>
      <c r="U48" s="10"/>
      <c r="V48" s="10"/>
    </row>
    <row r="49" spans="1:22" customFormat="1" ht="12.75">
      <c r="A49" s="40">
        <v>5382000</v>
      </c>
      <c r="B49" s="102" t="s">
        <v>263</v>
      </c>
      <c r="C49" s="209">
        <v>7046.0000000000009</v>
      </c>
      <c r="D49" s="209">
        <v>7798.0000000000009</v>
      </c>
      <c r="E49" s="210">
        <v>3521.0000000000009</v>
      </c>
      <c r="F49" s="211">
        <v>567.00947966459057</v>
      </c>
      <c r="G49" s="211">
        <v>627.52482577696242</v>
      </c>
      <c r="H49" s="211">
        <v>283.34379476284749</v>
      </c>
      <c r="I49" s="31"/>
      <c r="J49" s="107"/>
      <c r="K49" s="31"/>
      <c r="L49" s="31"/>
      <c r="M49" s="31"/>
      <c r="N49" s="31"/>
      <c r="O49" s="31"/>
      <c r="P49" s="10"/>
      <c r="Q49" s="10"/>
      <c r="R49" s="10"/>
      <c r="S49" s="10"/>
      <c r="T49" s="10"/>
      <c r="U49" s="10"/>
      <c r="V49" s="10"/>
    </row>
    <row r="50" spans="1:22" customFormat="1" ht="12.75">
      <c r="A50" s="40">
        <v>5970000</v>
      </c>
      <c r="B50" s="102" t="s">
        <v>278</v>
      </c>
      <c r="C50" s="209">
        <v>2873</v>
      </c>
      <c r="D50" s="209">
        <v>3575</v>
      </c>
      <c r="E50" s="210">
        <v>1019.0000000000002</v>
      </c>
      <c r="F50" s="211">
        <v>531.58420604670096</v>
      </c>
      <c r="G50" s="211">
        <v>661.4735595603745</v>
      </c>
      <c r="H50" s="211">
        <v>188.54309292084525</v>
      </c>
      <c r="I50" s="31"/>
      <c r="J50" s="107"/>
      <c r="K50" s="31"/>
      <c r="L50" s="31"/>
      <c r="M50" s="31"/>
      <c r="N50" s="31"/>
      <c r="O50" s="31"/>
      <c r="P50" s="10"/>
      <c r="Q50" s="10"/>
      <c r="R50" s="10"/>
      <c r="S50" s="10"/>
      <c r="T50" s="10"/>
      <c r="U50" s="10"/>
      <c r="V50" s="10"/>
    </row>
    <row r="51" spans="1:22" customFormat="1" ht="12.75">
      <c r="A51" s="40">
        <v>5974000</v>
      </c>
      <c r="B51" s="102" t="s">
        <v>279</v>
      </c>
      <c r="C51" s="209">
        <v>3882</v>
      </c>
      <c r="D51" s="209">
        <v>4466</v>
      </c>
      <c r="E51" s="210">
        <v>1695.0000000000005</v>
      </c>
      <c r="F51" s="211">
        <v>643.0346198442935</v>
      </c>
      <c r="G51" s="211">
        <v>739.77140964055002</v>
      </c>
      <c r="H51" s="211">
        <v>280.76859367235392</v>
      </c>
      <c r="I51" s="31"/>
      <c r="J51" s="107"/>
      <c r="K51" s="31"/>
      <c r="L51" s="31"/>
      <c r="M51" s="31"/>
      <c r="N51" s="31"/>
      <c r="O51" s="31"/>
      <c r="P51" s="10"/>
      <c r="Q51" s="10"/>
      <c r="R51" s="10"/>
      <c r="S51" s="10"/>
      <c r="T51" s="10"/>
      <c r="U51" s="10"/>
      <c r="V51" s="10"/>
    </row>
    <row r="52" spans="1:22" customFormat="1" ht="12.75">
      <c r="A52" s="40">
        <v>5122000</v>
      </c>
      <c r="B52" s="102" t="s">
        <v>23</v>
      </c>
      <c r="C52" s="209">
        <v>2252</v>
      </c>
      <c r="D52" s="209">
        <v>2697</v>
      </c>
      <c r="E52" s="210">
        <v>804</v>
      </c>
      <c r="F52" s="211">
        <v>702.32340558241071</v>
      </c>
      <c r="G52" s="211">
        <v>841.10400748479651</v>
      </c>
      <c r="H52" s="211">
        <v>250.74068298768125</v>
      </c>
      <c r="I52" s="31"/>
      <c r="J52" s="107"/>
      <c r="K52" s="31"/>
      <c r="L52" s="31"/>
      <c r="M52" s="31"/>
      <c r="N52" s="31"/>
      <c r="O52" s="31"/>
      <c r="P52" s="10"/>
      <c r="Q52" s="10"/>
      <c r="R52" s="10"/>
      <c r="S52" s="10"/>
      <c r="T52" s="10"/>
      <c r="U52" s="10"/>
      <c r="V52" s="10"/>
    </row>
    <row r="53" spans="1:22" customFormat="1" ht="12.75">
      <c r="A53" s="40">
        <v>5566000</v>
      </c>
      <c r="B53" s="102" t="s">
        <v>266</v>
      </c>
      <c r="C53" s="209">
        <v>6457</v>
      </c>
      <c r="D53" s="209">
        <v>7103</v>
      </c>
      <c r="E53" s="210">
        <v>4105</v>
      </c>
      <c r="F53" s="211">
        <v>673.76922595321071</v>
      </c>
      <c r="G53" s="211">
        <v>741.17745267859016</v>
      </c>
      <c r="H53" s="211">
        <v>428.34484629672141</v>
      </c>
      <c r="I53" s="31"/>
      <c r="J53" s="107"/>
      <c r="K53" s="31"/>
      <c r="L53" s="31"/>
      <c r="M53" s="31"/>
      <c r="N53" s="31"/>
      <c r="O53" s="31"/>
      <c r="P53" s="10"/>
      <c r="Q53" s="10"/>
      <c r="R53" s="10"/>
      <c r="S53" s="10"/>
      <c r="T53" s="10"/>
      <c r="U53" s="10"/>
      <c r="V53" s="10"/>
    </row>
    <row r="54" spans="1:22" customFormat="1" ht="12.75">
      <c r="A54" s="40">
        <v>5978000</v>
      </c>
      <c r="B54" s="102" t="s">
        <v>280</v>
      </c>
      <c r="C54" s="209">
        <v>6073</v>
      </c>
      <c r="D54" s="209">
        <v>6948</v>
      </c>
      <c r="E54" s="210">
        <v>2503</v>
      </c>
      <c r="F54" s="211">
        <v>795.78064600668279</v>
      </c>
      <c r="G54" s="211">
        <v>910.43700452073642</v>
      </c>
      <c r="H54" s="211">
        <v>327.98270326934414</v>
      </c>
      <c r="I54" s="31"/>
      <c r="J54" s="107"/>
      <c r="K54" s="31"/>
      <c r="L54" s="31"/>
      <c r="M54" s="31"/>
      <c r="N54" s="31"/>
      <c r="O54" s="31"/>
      <c r="P54" s="10"/>
      <c r="Q54" s="10"/>
      <c r="R54" s="10"/>
      <c r="S54" s="10"/>
      <c r="T54" s="10"/>
      <c r="U54" s="10"/>
      <c r="V54" s="10"/>
    </row>
    <row r="55" spans="1:22" customFormat="1" ht="12.75">
      <c r="A55" s="40">
        <v>5166000</v>
      </c>
      <c r="B55" s="102" t="s">
        <v>254</v>
      </c>
      <c r="C55" s="209">
        <v>3417</v>
      </c>
      <c r="D55" s="209">
        <v>3556</v>
      </c>
      <c r="E55" s="210">
        <v>1247</v>
      </c>
      <c r="F55" s="211">
        <v>602.15698022768129</v>
      </c>
      <c r="G55" s="211">
        <v>626.65209882634895</v>
      </c>
      <c r="H55" s="211">
        <v>219.75117188876749</v>
      </c>
      <c r="I55" s="31"/>
      <c r="J55" s="107"/>
      <c r="K55" s="31"/>
      <c r="L55" s="31"/>
      <c r="M55" s="31"/>
      <c r="N55" s="31"/>
      <c r="O55" s="31"/>
      <c r="P55" s="10"/>
      <c r="Q55" s="10"/>
      <c r="R55" s="10"/>
      <c r="S55" s="10"/>
      <c r="T55" s="10"/>
      <c r="U55" s="10"/>
      <c r="V55" s="10"/>
    </row>
    <row r="56" spans="1:22" customFormat="1" ht="12.75">
      <c r="A56" s="40">
        <v>5570000</v>
      </c>
      <c r="B56" s="102" t="s">
        <v>267</v>
      </c>
      <c r="C56" s="209">
        <v>3866</v>
      </c>
      <c r="D56" s="209">
        <v>4335</v>
      </c>
      <c r="E56" s="210">
        <v>1262</v>
      </c>
      <c r="F56" s="211">
        <v>661.12593200629317</v>
      </c>
      <c r="G56" s="211">
        <v>741.32977631848962</v>
      </c>
      <c r="H56" s="211">
        <v>215.81503522812778</v>
      </c>
      <c r="I56" s="31"/>
      <c r="J56" s="107"/>
      <c r="K56" s="31"/>
      <c r="L56" s="31"/>
      <c r="M56" s="31"/>
      <c r="N56" s="31"/>
      <c r="O56" s="31"/>
      <c r="P56" s="10"/>
      <c r="Q56" s="10"/>
      <c r="R56" s="10"/>
      <c r="S56" s="10"/>
      <c r="T56" s="10"/>
      <c r="U56" s="10"/>
      <c r="V56" s="10"/>
    </row>
    <row r="57" spans="1:22" customFormat="1" ht="12.75">
      <c r="A57" s="40">
        <v>5170000</v>
      </c>
      <c r="B57" s="102" t="s">
        <v>256</v>
      </c>
      <c r="C57" s="209">
        <v>7784</v>
      </c>
      <c r="D57" s="209">
        <v>7809</v>
      </c>
      <c r="E57" s="210">
        <v>3248</v>
      </c>
      <c r="F57" s="211">
        <v>902.99529013247945</v>
      </c>
      <c r="G57" s="211">
        <v>905.89545486183613</v>
      </c>
      <c r="H57" s="211">
        <v>376.78940163801309</v>
      </c>
      <c r="I57" s="31"/>
      <c r="J57" s="107"/>
      <c r="K57" s="31"/>
      <c r="L57" s="31"/>
      <c r="M57" s="31"/>
      <c r="N57" s="31"/>
      <c r="O57" s="31"/>
      <c r="P57" s="10"/>
      <c r="Q57" s="10"/>
      <c r="R57" s="10"/>
      <c r="S57" s="10"/>
      <c r="T57" s="10"/>
      <c r="U57" s="10"/>
      <c r="V57" s="10"/>
    </row>
    <row r="58" spans="1:22" customFormat="1" ht="12.75">
      <c r="A58" s="40">
        <v>5124000</v>
      </c>
      <c r="B58" s="102" t="s">
        <v>24</v>
      </c>
      <c r="C58" s="209">
        <v>3920</v>
      </c>
      <c r="D58" s="209">
        <v>4024</v>
      </c>
      <c r="E58" s="210">
        <v>1512.9999999999998</v>
      </c>
      <c r="F58" s="211">
        <v>535.45329126200329</v>
      </c>
      <c r="G58" s="211">
        <v>549.6591949077299</v>
      </c>
      <c r="H58" s="211">
        <v>206.66857899984973</v>
      </c>
      <c r="I58" s="31"/>
      <c r="J58" s="107"/>
      <c r="K58" s="31"/>
      <c r="L58" s="31"/>
      <c r="M58" s="31"/>
      <c r="N58" s="31"/>
      <c r="O58" s="31"/>
      <c r="P58" s="10"/>
      <c r="Q58" s="10"/>
      <c r="R58" s="10"/>
      <c r="S58" s="10"/>
      <c r="T58" s="10"/>
      <c r="U58" s="10"/>
      <c r="V58" s="10"/>
    </row>
    <row r="59" spans="1:22" customFormat="1" ht="12.75">
      <c r="A59" s="27"/>
      <c r="B59" s="6" t="s">
        <v>179</v>
      </c>
      <c r="C59" s="36">
        <v>240454</v>
      </c>
      <c r="D59" s="36">
        <v>280488</v>
      </c>
      <c r="E59" s="36">
        <v>107867.00000000001</v>
      </c>
      <c r="F59" s="212">
        <v>673.13202322287839</v>
      </c>
      <c r="G59" s="212">
        <v>785.20405121037163</v>
      </c>
      <c r="H59" s="212">
        <v>301.96516568234352</v>
      </c>
      <c r="I59" s="31"/>
      <c r="J59" s="31"/>
      <c r="K59" s="31"/>
      <c r="L59" s="31"/>
      <c r="M59" s="31"/>
      <c r="N59" s="31"/>
      <c r="O59" s="31"/>
      <c r="P59" s="10"/>
      <c r="Q59" s="10"/>
      <c r="R59" s="10"/>
      <c r="S59" s="10"/>
      <c r="T59" s="10"/>
      <c r="U59" s="10"/>
      <c r="V59" s="10"/>
    </row>
    <row r="60" spans="1:22" customFormat="1" ht="12.75">
      <c r="A60" s="27"/>
      <c r="B60" s="6" t="s">
        <v>200</v>
      </c>
      <c r="C60" s="36">
        <v>131047</v>
      </c>
      <c r="D60" s="36">
        <v>152534</v>
      </c>
      <c r="E60" s="36">
        <v>58090</v>
      </c>
      <c r="F60" s="212">
        <v>686.35682048988303</v>
      </c>
      <c r="G60" s="212">
        <v>798.89468096639996</v>
      </c>
      <c r="H60" s="212">
        <v>304.24555848098242</v>
      </c>
      <c r="I60" s="31"/>
      <c r="J60" s="31"/>
      <c r="K60" s="31"/>
      <c r="L60" s="31"/>
      <c r="M60" s="31"/>
      <c r="N60" s="31"/>
      <c r="O60" s="31"/>
      <c r="P60" s="10"/>
      <c r="Q60" s="10"/>
      <c r="R60" s="10"/>
      <c r="S60" s="10"/>
      <c r="T60" s="10"/>
      <c r="U60" s="10"/>
      <c r="V60" s="10"/>
    </row>
    <row r="61" spans="1:22" customFormat="1" ht="12.75">
      <c r="A61" s="27"/>
      <c r="B61" s="6" t="s">
        <v>201</v>
      </c>
      <c r="C61" s="36">
        <v>109407</v>
      </c>
      <c r="D61" s="36">
        <v>127954</v>
      </c>
      <c r="E61" s="36">
        <v>49777</v>
      </c>
      <c r="F61" s="212">
        <v>657.94711983132606</v>
      </c>
      <c r="G61" s="212">
        <v>769.48427222113298</v>
      </c>
      <c r="H61" s="212">
        <v>299.34678570698327</v>
      </c>
      <c r="I61" s="31"/>
      <c r="J61" s="31"/>
      <c r="K61" s="31"/>
      <c r="L61" s="31"/>
      <c r="M61" s="31"/>
      <c r="N61" s="31"/>
      <c r="O61" s="31"/>
      <c r="P61" s="10"/>
      <c r="Q61" s="10"/>
      <c r="R61" s="10"/>
      <c r="S61" s="10"/>
      <c r="T61" s="10"/>
      <c r="U61" s="10"/>
      <c r="V61" s="10"/>
    </row>
    <row r="62" spans="1:22" customFormat="1" ht="12.75">
      <c r="A62" s="27" t="s">
        <v>370</v>
      </c>
      <c r="E62" s="6"/>
      <c r="F62" s="31"/>
      <c r="G62" s="31"/>
      <c r="H62" s="31"/>
      <c r="I62" s="31"/>
      <c r="J62" s="31"/>
      <c r="K62" s="31"/>
      <c r="L62" s="31"/>
      <c r="M62" s="31"/>
      <c r="N62" s="31"/>
      <c r="O62" s="31"/>
      <c r="P62" s="10"/>
      <c r="Q62" s="10"/>
      <c r="R62" s="10"/>
      <c r="S62" s="10"/>
      <c r="T62" s="10"/>
      <c r="U62" s="10"/>
      <c r="V62" s="10"/>
    </row>
    <row r="63" spans="1:22" customFormat="1" ht="12.75" customHeight="1">
      <c r="A63" s="291" t="s">
        <v>407</v>
      </c>
      <c r="B63" s="291"/>
      <c r="C63" s="291"/>
      <c r="D63" s="291"/>
      <c r="E63" s="291"/>
      <c r="F63" s="291"/>
      <c r="G63" s="291"/>
      <c r="H63" s="291"/>
      <c r="I63" s="291"/>
      <c r="J63" s="291"/>
      <c r="K63" s="291"/>
      <c r="L63" s="291"/>
      <c r="M63" s="291"/>
      <c r="N63" s="291"/>
      <c r="O63" s="291"/>
      <c r="P63" s="291"/>
      <c r="Q63" s="291"/>
      <c r="R63" s="291"/>
      <c r="S63" s="291"/>
      <c r="T63" s="291"/>
      <c r="U63" s="10"/>
      <c r="V63" s="10"/>
    </row>
    <row r="64" spans="1:22" customFormat="1" ht="12.75">
      <c r="A64" s="291"/>
      <c r="B64" s="291"/>
      <c r="C64" s="291"/>
      <c r="D64" s="291"/>
      <c r="E64" s="291"/>
      <c r="F64" s="291"/>
      <c r="G64" s="291"/>
      <c r="H64" s="291"/>
      <c r="I64" s="291"/>
      <c r="J64" s="291"/>
      <c r="K64" s="291"/>
      <c r="L64" s="291"/>
      <c r="M64" s="291"/>
      <c r="N64" s="291"/>
      <c r="O64" s="291"/>
      <c r="P64" s="291"/>
      <c r="Q64" s="291"/>
      <c r="R64" s="291"/>
      <c r="S64" s="291"/>
      <c r="T64" s="291"/>
      <c r="U64" s="10"/>
      <c r="V64" s="10"/>
    </row>
    <row r="65" spans="1:22" customFormat="1" ht="12.75">
      <c r="A65" s="27" t="s">
        <v>378</v>
      </c>
      <c r="E65" s="6"/>
      <c r="F65" s="31"/>
      <c r="G65" s="31"/>
      <c r="H65" s="31"/>
      <c r="I65" s="31"/>
      <c r="J65" s="31"/>
      <c r="K65" s="31"/>
      <c r="L65" s="31"/>
      <c r="M65" s="31"/>
      <c r="N65" s="31"/>
      <c r="O65" s="31"/>
      <c r="P65" s="10"/>
      <c r="Q65" s="10"/>
      <c r="R65" s="10"/>
      <c r="S65" s="10"/>
      <c r="T65" s="10"/>
      <c r="U65" s="10"/>
      <c r="V65" s="10"/>
    </row>
    <row r="66" spans="1:22" customFormat="1" ht="12.75">
      <c r="A66" s="20" t="s">
        <v>366</v>
      </c>
    </row>
    <row r="67" spans="1:22">
      <c r="N67" s="5"/>
    </row>
    <row r="68" spans="1:22">
      <c r="C68" s="5"/>
      <c r="D68" s="5"/>
      <c r="E68" s="5"/>
      <c r="F68" s="5"/>
      <c r="G68" s="5"/>
      <c r="H68" s="5"/>
    </row>
    <row r="69" spans="1:22" ht="12.75">
      <c r="C69" s="5"/>
      <c r="D69" s="5"/>
      <c r="E69" s="5"/>
      <c r="F69" s="213"/>
      <c r="G69" s="213"/>
      <c r="H69" s="7"/>
      <c r="I69" s="213"/>
      <c r="J69" s="213"/>
      <c r="K69" s="9"/>
      <c r="L69" s="9"/>
      <c r="M69" s="213"/>
      <c r="N69" s="7"/>
      <c r="O69" s="7"/>
    </row>
    <row r="70" spans="1:22">
      <c r="F70" s="5"/>
    </row>
    <row r="72" spans="1:22">
      <c r="C72" s="5"/>
    </row>
    <row r="74" spans="1:22">
      <c r="G74" s="5"/>
    </row>
  </sheetData>
  <mergeCells count="5">
    <mergeCell ref="C3:E3"/>
    <mergeCell ref="F3:H3"/>
    <mergeCell ref="B3:B4"/>
    <mergeCell ref="A3:A4"/>
    <mergeCell ref="A63:T6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208"/>
  <sheetViews>
    <sheetView zoomScale="80" zoomScaleNormal="80" workbookViewId="0">
      <pane ySplit="3" topLeftCell="A4" activePane="bottomLeft" state="frozen"/>
      <selection activeCell="O219" sqref="O219"/>
      <selection pane="bottomLeft"/>
    </sheetView>
  </sheetViews>
  <sheetFormatPr baseColWidth="10" defaultColWidth="11.42578125" defaultRowHeight="11.25"/>
  <cols>
    <col min="1" max="3" width="11.42578125" style="1"/>
    <col min="4" max="4" width="9.5703125" style="2" customWidth="1"/>
    <col min="5" max="5" width="40.7109375" style="1" customWidth="1"/>
    <col min="6" max="10" width="11.42578125" style="1"/>
    <col min="11" max="11" width="12.85546875" style="1" customWidth="1"/>
    <col min="12" max="16384" width="11.42578125" style="1"/>
  </cols>
  <sheetData>
    <row r="1" spans="1:12" ht="18.75" customHeight="1">
      <c r="A1" s="21" t="s">
        <v>391</v>
      </c>
      <c r="E1" s="14"/>
    </row>
    <row r="2" spans="1:12" ht="12.75" customHeight="1">
      <c r="A2" s="4"/>
      <c r="E2" s="14"/>
    </row>
    <row r="3" spans="1:12" s="13" customFormat="1" ht="141.75" customHeight="1">
      <c r="A3" s="205" t="s">
        <v>289</v>
      </c>
      <c r="B3" s="205" t="s">
        <v>302</v>
      </c>
      <c r="C3" s="205" t="s">
        <v>287</v>
      </c>
      <c r="D3" s="203" t="s">
        <v>6</v>
      </c>
      <c r="E3" s="203" t="s">
        <v>0</v>
      </c>
      <c r="F3" s="255" t="s">
        <v>13</v>
      </c>
      <c r="G3" s="207" t="s">
        <v>14</v>
      </c>
      <c r="H3" s="255" t="s">
        <v>205</v>
      </c>
      <c r="I3" s="207" t="s">
        <v>206</v>
      </c>
      <c r="J3" s="255" t="s">
        <v>168</v>
      </c>
      <c r="K3" s="203" t="s">
        <v>7</v>
      </c>
      <c r="L3" s="203" t="s">
        <v>245</v>
      </c>
    </row>
    <row r="4" spans="1:12" ht="12.75">
      <c r="A4" s="40">
        <v>1</v>
      </c>
      <c r="B4" s="40">
        <v>1</v>
      </c>
      <c r="C4" s="40">
        <v>1</v>
      </c>
      <c r="D4" s="65">
        <v>911000</v>
      </c>
      <c r="E4" s="26" t="s">
        <v>133</v>
      </c>
      <c r="F4" s="66">
        <v>2710</v>
      </c>
      <c r="G4" s="66">
        <v>4221</v>
      </c>
      <c r="H4" s="67">
        <v>1370</v>
      </c>
      <c r="I4" s="66">
        <v>2881</v>
      </c>
      <c r="J4" s="66">
        <v>1340.0000000000002</v>
      </c>
      <c r="K4" s="67">
        <v>508.00000000000023</v>
      </c>
      <c r="L4" s="66">
        <v>832</v>
      </c>
    </row>
    <row r="5" spans="1:12" ht="12.75">
      <c r="A5" s="40">
        <v>1</v>
      </c>
      <c r="B5" s="40">
        <v>1</v>
      </c>
      <c r="C5" s="40">
        <v>1</v>
      </c>
      <c r="D5" s="65">
        <v>913000</v>
      </c>
      <c r="E5" s="26" t="s">
        <v>134</v>
      </c>
      <c r="F5" s="66">
        <v>4631</v>
      </c>
      <c r="G5" s="66">
        <v>5913.0000000000009</v>
      </c>
      <c r="H5" s="67">
        <v>2286</v>
      </c>
      <c r="I5" s="66">
        <v>3568.0000000000009</v>
      </c>
      <c r="J5" s="66">
        <v>2345</v>
      </c>
      <c r="K5" s="67">
        <v>946.00000000000068</v>
      </c>
      <c r="L5" s="66">
        <v>1398.9999999999995</v>
      </c>
    </row>
    <row r="6" spans="1:12" ht="12.75">
      <c r="A6" s="40">
        <v>1</v>
      </c>
      <c r="B6" s="40">
        <v>1</v>
      </c>
      <c r="C6" s="40">
        <v>1</v>
      </c>
      <c r="D6" s="65">
        <v>112000</v>
      </c>
      <c r="E6" s="26" t="s">
        <v>16</v>
      </c>
      <c r="F6" s="66">
        <v>5787.9999999999991</v>
      </c>
      <c r="G6" s="66">
        <v>7839.9999999999964</v>
      </c>
      <c r="H6" s="67">
        <v>3009</v>
      </c>
      <c r="I6" s="66">
        <v>5060.9999999999973</v>
      </c>
      <c r="J6" s="66">
        <v>2778.9999999999991</v>
      </c>
      <c r="K6" s="67">
        <v>1016.9999999999993</v>
      </c>
      <c r="L6" s="66">
        <v>1761.9999999999998</v>
      </c>
    </row>
    <row r="7" spans="1:12" ht="12.75">
      <c r="A7" s="40">
        <v>1</v>
      </c>
      <c r="B7" s="40">
        <v>1</v>
      </c>
      <c r="C7" s="40">
        <v>1</v>
      </c>
      <c r="D7" s="65">
        <v>113000</v>
      </c>
      <c r="E7" s="26" t="s">
        <v>17</v>
      </c>
      <c r="F7" s="66">
        <v>4866</v>
      </c>
      <c r="G7" s="66">
        <v>6934.0000000000009</v>
      </c>
      <c r="H7" s="67">
        <v>2873</v>
      </c>
      <c r="I7" s="66">
        <v>4941.0000000000009</v>
      </c>
      <c r="J7" s="66">
        <v>1993.0000000000002</v>
      </c>
      <c r="K7" s="67">
        <v>862</v>
      </c>
      <c r="L7" s="66">
        <v>1131.0000000000002</v>
      </c>
    </row>
    <row r="8" spans="1:12" ht="12.75">
      <c r="A8" s="40">
        <v>1</v>
      </c>
      <c r="B8" s="40">
        <v>1</v>
      </c>
      <c r="C8" s="40">
        <v>1</v>
      </c>
      <c r="D8" s="65">
        <v>513000</v>
      </c>
      <c r="E8" s="26" t="s">
        <v>96</v>
      </c>
      <c r="F8" s="66">
        <v>1104</v>
      </c>
      <c r="G8" s="66">
        <v>1464</v>
      </c>
      <c r="H8" s="67">
        <v>487</v>
      </c>
      <c r="I8" s="66">
        <v>847.00000000000011</v>
      </c>
      <c r="J8" s="66">
        <v>617</v>
      </c>
      <c r="K8" s="67">
        <v>319.99999999999994</v>
      </c>
      <c r="L8" s="66">
        <v>297</v>
      </c>
    </row>
    <row r="9" spans="1:12" ht="14.25" customHeight="1">
      <c r="A9" s="40">
        <v>1</v>
      </c>
      <c r="B9" s="40">
        <v>1</v>
      </c>
      <c r="C9" s="40">
        <v>1</v>
      </c>
      <c r="D9" s="65">
        <v>914000</v>
      </c>
      <c r="E9" s="26" t="s">
        <v>135</v>
      </c>
      <c r="F9" s="66">
        <v>1532</v>
      </c>
      <c r="G9" s="66">
        <v>1550</v>
      </c>
      <c r="H9" s="67">
        <v>744</v>
      </c>
      <c r="I9" s="66">
        <v>762</v>
      </c>
      <c r="J9" s="66">
        <v>787.99999999999989</v>
      </c>
      <c r="K9" s="67">
        <v>319</v>
      </c>
      <c r="L9" s="66">
        <v>468.99999999999989</v>
      </c>
    </row>
    <row r="10" spans="1:12" ht="12.75">
      <c r="A10" s="40">
        <v>1</v>
      </c>
      <c r="B10" s="40">
        <v>1</v>
      </c>
      <c r="C10" s="40">
        <v>1</v>
      </c>
      <c r="D10" s="65">
        <v>915000</v>
      </c>
      <c r="E10" s="26" t="s">
        <v>136</v>
      </c>
      <c r="F10" s="66">
        <v>2017</v>
      </c>
      <c r="G10" s="66">
        <v>2864.9999999999995</v>
      </c>
      <c r="H10" s="67">
        <v>1221</v>
      </c>
      <c r="I10" s="66">
        <v>2068.9999999999995</v>
      </c>
      <c r="J10" s="66">
        <v>795.99999999999989</v>
      </c>
      <c r="K10" s="67">
        <v>406.99999999999989</v>
      </c>
      <c r="L10" s="66">
        <v>389</v>
      </c>
    </row>
    <row r="11" spans="1:12" ht="12.75">
      <c r="A11" s="40">
        <v>1</v>
      </c>
      <c r="B11" s="40">
        <v>1</v>
      </c>
      <c r="C11" s="40">
        <v>1</v>
      </c>
      <c r="D11" s="65">
        <v>916000</v>
      </c>
      <c r="E11" s="26" t="s">
        <v>137</v>
      </c>
      <c r="F11" s="66">
        <v>1207</v>
      </c>
      <c r="G11" s="66">
        <v>1973</v>
      </c>
      <c r="H11" s="67">
        <v>652</v>
      </c>
      <c r="I11" s="66">
        <v>1418</v>
      </c>
      <c r="J11" s="66">
        <v>555</v>
      </c>
      <c r="K11" s="67">
        <v>269.99999999999994</v>
      </c>
      <c r="L11" s="66">
        <v>285</v>
      </c>
    </row>
    <row r="12" spans="1:12" ht="12.75">
      <c r="A12" s="40">
        <v>1</v>
      </c>
      <c r="B12" s="40">
        <v>1</v>
      </c>
      <c r="C12" s="40">
        <v>1</v>
      </c>
      <c r="D12" s="65">
        <v>114000</v>
      </c>
      <c r="E12" s="26" t="s">
        <v>18</v>
      </c>
      <c r="F12" s="66">
        <v>2386</v>
      </c>
      <c r="G12" s="66">
        <v>2847</v>
      </c>
      <c r="H12" s="67">
        <v>1135</v>
      </c>
      <c r="I12" s="66">
        <v>1596</v>
      </c>
      <c r="J12" s="66">
        <v>1251</v>
      </c>
      <c r="K12" s="67">
        <v>537</v>
      </c>
      <c r="L12" s="66">
        <v>714</v>
      </c>
    </row>
    <row r="13" spans="1:12" ht="12.75">
      <c r="A13" s="40">
        <v>1</v>
      </c>
      <c r="B13" s="40">
        <v>1</v>
      </c>
      <c r="C13" s="40">
        <v>1</v>
      </c>
      <c r="D13" s="65">
        <v>116000</v>
      </c>
      <c r="E13" s="26" t="s">
        <v>19</v>
      </c>
      <c r="F13" s="66">
        <v>2591</v>
      </c>
      <c r="G13" s="66">
        <v>3664.9999999999991</v>
      </c>
      <c r="H13" s="67">
        <v>1255</v>
      </c>
      <c r="I13" s="66">
        <v>2328.9999999999991</v>
      </c>
      <c r="J13" s="66">
        <v>1336</v>
      </c>
      <c r="K13" s="67">
        <v>523</v>
      </c>
      <c r="L13" s="66">
        <v>813</v>
      </c>
    </row>
    <row r="14" spans="1:12" ht="12.75">
      <c r="A14" s="40">
        <v>1</v>
      </c>
      <c r="B14" s="40">
        <v>1</v>
      </c>
      <c r="C14" s="40">
        <v>1</v>
      </c>
      <c r="D14" s="65">
        <v>117000</v>
      </c>
      <c r="E14" s="26" t="s">
        <v>20</v>
      </c>
      <c r="F14" s="66">
        <v>1290</v>
      </c>
      <c r="G14" s="66">
        <v>1699</v>
      </c>
      <c r="H14" s="67">
        <v>777</v>
      </c>
      <c r="I14" s="67">
        <v>1186</v>
      </c>
      <c r="J14" s="66">
        <v>513</v>
      </c>
      <c r="K14" s="67">
        <v>141</v>
      </c>
      <c r="L14" s="66">
        <v>372</v>
      </c>
    </row>
    <row r="15" spans="1:12" ht="12.75">
      <c r="A15" s="40">
        <v>1</v>
      </c>
      <c r="B15" s="40">
        <v>1</v>
      </c>
      <c r="C15" s="40">
        <v>1</v>
      </c>
      <c r="D15" s="65">
        <v>119000</v>
      </c>
      <c r="E15" s="26" t="s">
        <v>21</v>
      </c>
      <c r="F15" s="66">
        <v>3392</v>
      </c>
      <c r="G15" s="66">
        <v>5023</v>
      </c>
      <c r="H15" s="67">
        <v>2137</v>
      </c>
      <c r="I15" s="66">
        <v>3768</v>
      </c>
      <c r="J15" s="66">
        <v>1255</v>
      </c>
      <c r="K15" s="67">
        <v>586.00000000000011</v>
      </c>
      <c r="L15" s="66">
        <v>668.99999999999989</v>
      </c>
    </row>
    <row r="16" spans="1:12" ht="12.75">
      <c r="A16" s="40">
        <v>1</v>
      </c>
      <c r="B16" s="40">
        <v>1</v>
      </c>
      <c r="C16" s="40">
        <v>1</v>
      </c>
      <c r="D16" s="65">
        <v>124000</v>
      </c>
      <c r="E16" s="26" t="s">
        <v>24</v>
      </c>
      <c r="F16" s="66">
        <v>2407</v>
      </c>
      <c r="G16" s="66">
        <v>2511</v>
      </c>
      <c r="H16" s="67">
        <v>1259</v>
      </c>
      <c r="I16" s="66">
        <v>1363</v>
      </c>
      <c r="J16" s="66">
        <v>1148.0000000000002</v>
      </c>
      <c r="K16" s="67">
        <v>281.99999999999994</v>
      </c>
      <c r="L16" s="66">
        <v>866.00000000000023</v>
      </c>
    </row>
    <row r="17" spans="1:19" ht="12.75">
      <c r="A17" s="68"/>
      <c r="B17" s="68"/>
      <c r="C17" s="68"/>
      <c r="D17" s="69"/>
      <c r="E17" s="59" t="s">
        <v>209</v>
      </c>
      <c r="F17" s="158">
        <v>35921</v>
      </c>
      <c r="G17" s="158">
        <v>48505</v>
      </c>
      <c r="H17" s="158">
        <v>19205</v>
      </c>
      <c r="I17" s="158">
        <v>31789</v>
      </c>
      <c r="J17" s="158">
        <v>16716</v>
      </c>
      <c r="K17" s="158">
        <v>6718</v>
      </c>
      <c r="L17" s="158">
        <v>9998</v>
      </c>
      <c r="M17" s="5"/>
      <c r="N17" s="5"/>
      <c r="O17" s="5"/>
      <c r="P17" s="5"/>
      <c r="Q17" s="5"/>
      <c r="R17" s="5"/>
      <c r="S17" s="5"/>
    </row>
    <row r="18" spans="1:19" ht="12.75">
      <c r="A18" s="40">
        <v>2</v>
      </c>
      <c r="B18" s="40">
        <v>2</v>
      </c>
      <c r="C18" s="40">
        <v>1</v>
      </c>
      <c r="D18" s="65">
        <v>334002</v>
      </c>
      <c r="E18" s="26" t="s">
        <v>249</v>
      </c>
      <c r="F18" s="66">
        <v>2286</v>
      </c>
      <c r="G18" s="66">
        <v>3096.9999999999995</v>
      </c>
      <c r="H18" s="67">
        <v>1357</v>
      </c>
      <c r="I18" s="67">
        <v>2167.9999999999995</v>
      </c>
      <c r="J18" s="66">
        <v>929</v>
      </c>
      <c r="K18" s="67">
        <v>240.00000000000006</v>
      </c>
      <c r="L18" s="66">
        <v>689</v>
      </c>
    </row>
    <row r="19" spans="1:19" ht="12.75">
      <c r="A19" s="40">
        <v>2</v>
      </c>
      <c r="B19" s="40">
        <v>2</v>
      </c>
      <c r="C19" s="40">
        <v>1</v>
      </c>
      <c r="D19" s="65">
        <v>711000</v>
      </c>
      <c r="E19" s="26" t="s">
        <v>368</v>
      </c>
      <c r="F19" s="66">
        <v>2707</v>
      </c>
      <c r="G19" s="66">
        <v>3115</v>
      </c>
      <c r="H19" s="67">
        <v>1440</v>
      </c>
      <c r="I19" s="67">
        <v>1848</v>
      </c>
      <c r="J19" s="66">
        <v>1267</v>
      </c>
      <c r="K19" s="67">
        <v>491.99999999999989</v>
      </c>
      <c r="L19" s="66">
        <v>775</v>
      </c>
    </row>
    <row r="20" spans="1:19" ht="12.75">
      <c r="A20" s="40">
        <v>2</v>
      </c>
      <c r="B20" s="40">
        <v>2</v>
      </c>
      <c r="C20" s="40">
        <v>1</v>
      </c>
      <c r="D20" s="65">
        <v>314000</v>
      </c>
      <c r="E20" s="26" t="s">
        <v>54</v>
      </c>
      <c r="F20" s="190">
        <v>1927.9999999999998</v>
      </c>
      <c r="G20" s="190">
        <v>2315</v>
      </c>
      <c r="H20" s="191">
        <v>1131</v>
      </c>
      <c r="I20" s="191">
        <v>1518.0000000000005</v>
      </c>
      <c r="J20" s="190">
        <v>796.99999999999977</v>
      </c>
      <c r="K20" s="191">
        <v>245</v>
      </c>
      <c r="L20" s="190">
        <v>551.99999999999977</v>
      </c>
    </row>
    <row r="21" spans="1:19" ht="12.75">
      <c r="A21" s="40">
        <v>2</v>
      </c>
      <c r="B21" s="40">
        <v>2</v>
      </c>
      <c r="C21" s="40">
        <v>1</v>
      </c>
      <c r="D21" s="65">
        <v>512000</v>
      </c>
      <c r="E21" s="26" t="s">
        <v>95</v>
      </c>
      <c r="F21" s="66">
        <v>836</v>
      </c>
      <c r="G21" s="66">
        <v>842</v>
      </c>
      <c r="H21" s="67">
        <v>435</v>
      </c>
      <c r="I21" s="67">
        <v>441.00000000000006</v>
      </c>
      <c r="J21" s="66">
        <v>401</v>
      </c>
      <c r="K21" s="67">
        <v>195.99999999999997</v>
      </c>
      <c r="L21" s="66">
        <v>205</v>
      </c>
    </row>
    <row r="22" spans="1:19" ht="12.75">
      <c r="A22" s="40">
        <v>2</v>
      </c>
      <c r="B22" s="40">
        <v>2</v>
      </c>
      <c r="C22" s="40">
        <v>1</v>
      </c>
      <c r="D22" s="65">
        <v>111000</v>
      </c>
      <c r="E22" s="26" t="s">
        <v>15</v>
      </c>
      <c r="F22" s="66">
        <v>3087</v>
      </c>
      <c r="G22" s="66">
        <v>4798</v>
      </c>
      <c r="H22" s="67">
        <v>1611</v>
      </c>
      <c r="I22" s="67">
        <v>3321.9999999999995</v>
      </c>
      <c r="J22" s="66">
        <v>1476</v>
      </c>
      <c r="K22" s="67">
        <v>402.99999999999989</v>
      </c>
      <c r="L22" s="66">
        <v>1073.0000000000002</v>
      </c>
    </row>
    <row r="23" spans="1:19" ht="12.75">
      <c r="A23" s="40">
        <v>2</v>
      </c>
      <c r="B23" s="40">
        <v>2</v>
      </c>
      <c r="C23" s="40">
        <v>1</v>
      </c>
      <c r="D23" s="65">
        <v>315000</v>
      </c>
      <c r="E23" s="26" t="s">
        <v>55</v>
      </c>
      <c r="F23" s="66">
        <v>5881.9999999999991</v>
      </c>
      <c r="G23" s="66">
        <v>8401</v>
      </c>
      <c r="H23" s="67">
        <v>3349</v>
      </c>
      <c r="I23" s="66">
        <v>5868</v>
      </c>
      <c r="J23" s="66">
        <v>2532.9999999999991</v>
      </c>
      <c r="K23" s="67">
        <v>858.99999999999989</v>
      </c>
      <c r="L23" s="66">
        <v>1673.9999999999991</v>
      </c>
    </row>
    <row r="24" spans="1:19" ht="12.75">
      <c r="A24" s="40">
        <v>2</v>
      </c>
      <c r="B24" s="40">
        <v>2</v>
      </c>
      <c r="C24" s="40">
        <v>1</v>
      </c>
      <c r="D24" s="65">
        <v>316000</v>
      </c>
      <c r="E24" s="26" t="s">
        <v>56</v>
      </c>
      <c r="F24" s="66">
        <v>1117</v>
      </c>
      <c r="G24" s="66">
        <v>1117.0000000000002</v>
      </c>
      <c r="H24" s="67">
        <v>696</v>
      </c>
      <c r="I24" s="67">
        <v>696.00000000000023</v>
      </c>
      <c r="J24" s="66">
        <v>421</v>
      </c>
      <c r="K24" s="67">
        <v>140</v>
      </c>
      <c r="L24" s="66">
        <v>281</v>
      </c>
    </row>
    <row r="25" spans="1:19" ht="12.75">
      <c r="A25" s="40">
        <v>2</v>
      </c>
      <c r="B25" s="40">
        <v>3</v>
      </c>
      <c r="C25" s="40">
        <v>1</v>
      </c>
      <c r="D25" s="65">
        <v>515000</v>
      </c>
      <c r="E25" s="26" t="s">
        <v>97</v>
      </c>
      <c r="F25" s="66">
        <v>1809</v>
      </c>
      <c r="G25" s="66">
        <v>2483</v>
      </c>
      <c r="H25" s="67">
        <v>940</v>
      </c>
      <c r="I25" s="66">
        <v>1614</v>
      </c>
      <c r="J25" s="66">
        <v>869</v>
      </c>
      <c r="K25" s="67">
        <v>385</v>
      </c>
      <c r="L25" s="66">
        <v>484</v>
      </c>
    </row>
    <row r="26" spans="1:19" ht="12.75">
      <c r="A26" s="40">
        <v>2</v>
      </c>
      <c r="B26" s="40">
        <v>2</v>
      </c>
      <c r="C26" s="40">
        <v>1</v>
      </c>
      <c r="D26" s="65">
        <v>120000</v>
      </c>
      <c r="E26" s="26" t="s">
        <v>22</v>
      </c>
      <c r="F26" s="66">
        <v>932</v>
      </c>
      <c r="G26" s="66">
        <v>1502.0000000000002</v>
      </c>
      <c r="H26" s="67">
        <v>490</v>
      </c>
      <c r="I26" s="66">
        <v>1060.0000000000002</v>
      </c>
      <c r="J26" s="66">
        <v>442</v>
      </c>
      <c r="K26" s="67">
        <v>172.00000000000003</v>
      </c>
      <c r="L26" s="66">
        <v>270</v>
      </c>
    </row>
    <row r="27" spans="1:19" ht="12.75">
      <c r="A27" s="40">
        <v>2</v>
      </c>
      <c r="B27" s="40">
        <v>2</v>
      </c>
      <c r="C27" s="40">
        <v>1</v>
      </c>
      <c r="D27" s="65">
        <v>122000</v>
      </c>
      <c r="E27" s="26" t="s">
        <v>23</v>
      </c>
      <c r="F27" s="66">
        <v>1448</v>
      </c>
      <c r="G27" s="66">
        <v>1892.9999999999998</v>
      </c>
      <c r="H27" s="67">
        <v>726</v>
      </c>
      <c r="I27" s="66">
        <v>1170.9999999999998</v>
      </c>
      <c r="J27" s="66">
        <v>722</v>
      </c>
      <c r="K27" s="67">
        <v>311.99999999999994</v>
      </c>
      <c r="L27" s="66">
        <v>410</v>
      </c>
    </row>
    <row r="28" spans="1:19" ht="12.75">
      <c r="A28" s="68"/>
      <c r="B28" s="68"/>
      <c r="C28" s="68"/>
      <c r="D28" s="69"/>
      <c r="E28" s="59" t="s">
        <v>216</v>
      </c>
      <c r="F28" s="158">
        <v>22032</v>
      </c>
      <c r="G28" s="158">
        <v>29563</v>
      </c>
      <c r="H28" s="158">
        <v>12175</v>
      </c>
      <c r="I28" s="158">
        <v>19706</v>
      </c>
      <c r="J28" s="158">
        <v>9857</v>
      </c>
      <c r="K28" s="158">
        <v>3444</v>
      </c>
      <c r="L28" s="158">
        <v>6412.9999999999991</v>
      </c>
      <c r="M28" s="5"/>
      <c r="N28" s="5"/>
      <c r="O28" s="5"/>
      <c r="P28" s="5"/>
      <c r="Q28" s="5"/>
      <c r="R28" s="5"/>
      <c r="S28" s="5"/>
    </row>
    <row r="29" spans="1:19" ht="12.75">
      <c r="A29" s="40">
        <v>3</v>
      </c>
      <c r="B29" s="40">
        <v>4</v>
      </c>
      <c r="C29" s="40">
        <v>2</v>
      </c>
      <c r="D29" s="65">
        <v>334000</v>
      </c>
      <c r="E29" s="70" t="s">
        <v>257</v>
      </c>
      <c r="F29" s="66">
        <v>585</v>
      </c>
      <c r="G29" s="66">
        <v>781</v>
      </c>
      <c r="H29" s="67">
        <v>310</v>
      </c>
      <c r="I29" s="66">
        <v>506</v>
      </c>
      <c r="J29" s="66">
        <v>275</v>
      </c>
      <c r="K29" s="67">
        <v>183.00000000000003</v>
      </c>
      <c r="L29" s="66">
        <v>92</v>
      </c>
    </row>
    <row r="30" spans="1:19" ht="12.75">
      <c r="A30" s="40">
        <v>3</v>
      </c>
      <c r="B30" s="40">
        <v>4</v>
      </c>
      <c r="C30" s="40">
        <v>2</v>
      </c>
      <c r="D30" s="65">
        <v>554000</v>
      </c>
      <c r="E30" s="26" t="s">
        <v>264</v>
      </c>
      <c r="F30" s="66">
        <v>1125</v>
      </c>
      <c r="G30" s="66">
        <v>1546</v>
      </c>
      <c r="H30" s="67">
        <v>541</v>
      </c>
      <c r="I30" s="67">
        <v>962</v>
      </c>
      <c r="J30" s="66">
        <v>584</v>
      </c>
      <c r="K30" s="67">
        <v>321.00000000000006</v>
      </c>
      <c r="L30" s="66">
        <v>263</v>
      </c>
    </row>
    <row r="31" spans="1:19" ht="12.75">
      <c r="A31" s="40">
        <v>3</v>
      </c>
      <c r="B31" s="40">
        <v>4</v>
      </c>
      <c r="C31" s="40">
        <v>2</v>
      </c>
      <c r="D31" s="65">
        <v>558000</v>
      </c>
      <c r="E31" s="26" t="s">
        <v>265</v>
      </c>
      <c r="F31" s="66">
        <v>651</v>
      </c>
      <c r="G31" s="66">
        <v>804</v>
      </c>
      <c r="H31" s="67">
        <v>324</v>
      </c>
      <c r="I31" s="66">
        <v>477</v>
      </c>
      <c r="J31" s="66">
        <v>327</v>
      </c>
      <c r="K31" s="67">
        <v>191</v>
      </c>
      <c r="L31" s="66">
        <v>136.00000000000003</v>
      </c>
    </row>
    <row r="32" spans="1:19" ht="12.75">
      <c r="A32" s="40">
        <v>3</v>
      </c>
      <c r="B32" s="40">
        <v>4</v>
      </c>
      <c r="C32" s="40">
        <v>2</v>
      </c>
      <c r="D32" s="65">
        <v>358000</v>
      </c>
      <c r="E32" s="26" t="s">
        <v>258</v>
      </c>
      <c r="F32" s="66">
        <v>1222</v>
      </c>
      <c r="G32" s="66">
        <v>1666</v>
      </c>
      <c r="H32" s="67">
        <v>615</v>
      </c>
      <c r="I32" s="66">
        <v>1059</v>
      </c>
      <c r="J32" s="66">
        <v>607</v>
      </c>
      <c r="K32" s="67">
        <v>341.00000000000006</v>
      </c>
      <c r="L32" s="66">
        <v>266</v>
      </c>
    </row>
    <row r="33" spans="1:12" ht="12.75">
      <c r="A33" s="40">
        <v>3</v>
      </c>
      <c r="B33" s="40">
        <v>4</v>
      </c>
      <c r="C33" s="40">
        <v>2</v>
      </c>
      <c r="D33" s="65">
        <v>366000</v>
      </c>
      <c r="E33" s="26" t="s">
        <v>259</v>
      </c>
      <c r="F33" s="66">
        <v>1284</v>
      </c>
      <c r="G33" s="66">
        <v>1672</v>
      </c>
      <c r="H33" s="67">
        <v>642</v>
      </c>
      <c r="I33" s="66">
        <v>1030</v>
      </c>
      <c r="J33" s="66">
        <v>642</v>
      </c>
      <c r="K33" s="67">
        <v>317</v>
      </c>
      <c r="L33" s="66">
        <v>325</v>
      </c>
    </row>
    <row r="34" spans="1:12" ht="12.75">
      <c r="A34" s="40">
        <v>3</v>
      </c>
      <c r="B34" s="40">
        <v>4</v>
      </c>
      <c r="C34" s="40">
        <v>2</v>
      </c>
      <c r="D34" s="65">
        <v>754000</v>
      </c>
      <c r="E34" s="26" t="s">
        <v>268</v>
      </c>
      <c r="F34" s="66">
        <v>1449</v>
      </c>
      <c r="G34" s="66">
        <v>2510.9999999999995</v>
      </c>
      <c r="H34" s="67">
        <v>863</v>
      </c>
      <c r="I34" s="66">
        <v>1924.9999999999995</v>
      </c>
      <c r="J34" s="66">
        <v>586</v>
      </c>
      <c r="K34" s="67">
        <v>295</v>
      </c>
      <c r="L34" s="66">
        <v>291</v>
      </c>
    </row>
    <row r="35" spans="1:12" ht="12.75">
      <c r="A35" s="40">
        <v>3</v>
      </c>
      <c r="B35" s="40">
        <v>3</v>
      </c>
      <c r="C35" s="40">
        <v>2</v>
      </c>
      <c r="D35" s="65">
        <v>370000</v>
      </c>
      <c r="E35" s="26" t="s">
        <v>260</v>
      </c>
      <c r="F35" s="66">
        <v>880.00000000000011</v>
      </c>
      <c r="G35" s="66">
        <v>1248</v>
      </c>
      <c r="H35" s="67">
        <v>483</v>
      </c>
      <c r="I35" s="66">
        <v>851</v>
      </c>
      <c r="J35" s="66">
        <v>397.00000000000011</v>
      </c>
      <c r="K35" s="67">
        <v>229.00000000000003</v>
      </c>
      <c r="L35" s="66">
        <v>168.00000000000006</v>
      </c>
    </row>
    <row r="36" spans="1:12" ht="12.75">
      <c r="A36" s="40">
        <v>3</v>
      </c>
      <c r="B36" s="40">
        <v>4</v>
      </c>
      <c r="C36" s="40">
        <v>2</v>
      </c>
      <c r="D36" s="65">
        <v>758000</v>
      </c>
      <c r="E36" s="26" t="s">
        <v>270</v>
      </c>
      <c r="F36" s="66">
        <v>458</v>
      </c>
      <c r="G36" s="66">
        <v>551</v>
      </c>
      <c r="H36" s="67">
        <v>178</v>
      </c>
      <c r="I36" s="66">
        <v>271</v>
      </c>
      <c r="J36" s="66">
        <v>280</v>
      </c>
      <c r="K36" s="67">
        <v>119</v>
      </c>
      <c r="L36" s="66">
        <v>161</v>
      </c>
    </row>
    <row r="37" spans="1:12" ht="12.75">
      <c r="A37" s="40">
        <v>3</v>
      </c>
      <c r="B37" s="40">
        <v>4</v>
      </c>
      <c r="C37" s="40">
        <v>2</v>
      </c>
      <c r="D37" s="65">
        <v>958000</v>
      </c>
      <c r="E37" s="26" t="s">
        <v>275</v>
      </c>
      <c r="F37" s="66">
        <v>691</v>
      </c>
      <c r="G37" s="66">
        <v>1004.0000000000001</v>
      </c>
      <c r="H37" s="67">
        <v>416</v>
      </c>
      <c r="I37" s="66">
        <v>729.00000000000011</v>
      </c>
      <c r="J37" s="66">
        <v>275</v>
      </c>
      <c r="K37" s="67">
        <v>132</v>
      </c>
      <c r="L37" s="66">
        <v>143</v>
      </c>
    </row>
    <row r="38" spans="1:12" ht="12.75">
      <c r="A38" s="40">
        <v>3</v>
      </c>
      <c r="B38" s="40">
        <v>4</v>
      </c>
      <c r="C38" s="40">
        <v>2</v>
      </c>
      <c r="D38" s="65">
        <v>762000</v>
      </c>
      <c r="E38" s="26" t="s">
        <v>271</v>
      </c>
      <c r="F38" s="66">
        <v>694</v>
      </c>
      <c r="G38" s="66">
        <v>855</v>
      </c>
      <c r="H38" s="67">
        <v>356</v>
      </c>
      <c r="I38" s="66">
        <v>517</v>
      </c>
      <c r="J38" s="66">
        <v>338</v>
      </c>
      <c r="K38" s="67">
        <v>187</v>
      </c>
      <c r="L38" s="66">
        <v>151.00000000000003</v>
      </c>
    </row>
    <row r="39" spans="1:12" ht="12.75">
      <c r="A39" s="40">
        <v>3</v>
      </c>
      <c r="B39" s="40">
        <v>4</v>
      </c>
      <c r="C39" s="40">
        <v>2</v>
      </c>
      <c r="D39" s="65">
        <v>154000</v>
      </c>
      <c r="E39" s="26" t="s">
        <v>252</v>
      </c>
      <c r="F39" s="66">
        <v>696</v>
      </c>
      <c r="G39" s="66">
        <v>704</v>
      </c>
      <c r="H39" s="67">
        <v>264</v>
      </c>
      <c r="I39" s="66">
        <v>272.00000000000006</v>
      </c>
      <c r="J39" s="66">
        <v>432</v>
      </c>
      <c r="K39" s="67">
        <v>366</v>
      </c>
      <c r="L39" s="66">
        <v>66</v>
      </c>
    </row>
    <row r="40" spans="1:12" ht="12.75">
      <c r="A40" s="40">
        <v>3</v>
      </c>
      <c r="B40" s="40">
        <v>4</v>
      </c>
      <c r="C40" s="40">
        <v>2</v>
      </c>
      <c r="D40" s="65">
        <v>766000</v>
      </c>
      <c r="E40" s="26" t="s">
        <v>272</v>
      </c>
      <c r="F40" s="66">
        <v>656</v>
      </c>
      <c r="G40" s="66">
        <v>824</v>
      </c>
      <c r="H40" s="67">
        <v>274</v>
      </c>
      <c r="I40" s="66">
        <v>442</v>
      </c>
      <c r="J40" s="66">
        <v>382.00000000000006</v>
      </c>
      <c r="K40" s="67">
        <v>197</v>
      </c>
      <c r="L40" s="66">
        <v>185.00000000000006</v>
      </c>
    </row>
    <row r="41" spans="1:12" ht="12.75">
      <c r="A41" s="40">
        <v>3</v>
      </c>
      <c r="B41" s="40">
        <v>4</v>
      </c>
      <c r="C41" s="40">
        <v>2</v>
      </c>
      <c r="D41" s="65">
        <v>962000</v>
      </c>
      <c r="E41" s="26" t="s">
        <v>276</v>
      </c>
      <c r="F41" s="66">
        <v>711</v>
      </c>
      <c r="G41" s="66">
        <v>987.00000000000011</v>
      </c>
      <c r="H41" s="67">
        <v>425</v>
      </c>
      <c r="I41" s="66">
        <v>701.00000000000011</v>
      </c>
      <c r="J41" s="66">
        <v>286</v>
      </c>
      <c r="K41" s="67">
        <v>154</v>
      </c>
      <c r="L41" s="66">
        <v>132</v>
      </c>
    </row>
    <row r="42" spans="1:12" ht="12.75">
      <c r="A42" s="40">
        <v>3</v>
      </c>
      <c r="B42" s="40">
        <v>4</v>
      </c>
      <c r="C42" s="40">
        <v>2</v>
      </c>
      <c r="D42" s="65">
        <v>770000</v>
      </c>
      <c r="E42" s="26" t="s">
        <v>273</v>
      </c>
      <c r="F42" s="66">
        <v>769</v>
      </c>
      <c r="G42" s="66">
        <v>984</v>
      </c>
      <c r="H42" s="67">
        <v>366</v>
      </c>
      <c r="I42" s="66">
        <v>581</v>
      </c>
      <c r="J42" s="66">
        <v>402.99999999999994</v>
      </c>
      <c r="K42" s="67">
        <v>186.99999999999994</v>
      </c>
      <c r="L42" s="66">
        <v>216</v>
      </c>
    </row>
    <row r="43" spans="1:12" ht="12.75">
      <c r="A43" s="40">
        <v>3</v>
      </c>
      <c r="B43" s="40">
        <v>4</v>
      </c>
      <c r="C43" s="40">
        <v>2</v>
      </c>
      <c r="D43" s="65">
        <v>162000</v>
      </c>
      <c r="E43" s="26" t="s">
        <v>253</v>
      </c>
      <c r="F43" s="66">
        <v>400.00000000000006</v>
      </c>
      <c r="G43" s="66">
        <v>497.00000000000006</v>
      </c>
      <c r="H43" s="67">
        <v>205</v>
      </c>
      <c r="I43" s="66">
        <v>302</v>
      </c>
      <c r="J43" s="66">
        <v>195.00000000000006</v>
      </c>
      <c r="K43" s="67">
        <v>86.000000000000014</v>
      </c>
      <c r="L43" s="66">
        <v>109.00000000000003</v>
      </c>
    </row>
    <row r="44" spans="1:12" ht="12.75">
      <c r="A44" s="40">
        <v>3</v>
      </c>
      <c r="B44" s="40">
        <v>4</v>
      </c>
      <c r="C44" s="40">
        <v>2</v>
      </c>
      <c r="D44" s="65">
        <v>374000</v>
      </c>
      <c r="E44" s="26" t="s">
        <v>261</v>
      </c>
      <c r="F44" s="66">
        <v>1384</v>
      </c>
      <c r="G44" s="66">
        <v>1703</v>
      </c>
      <c r="H44" s="67">
        <v>813</v>
      </c>
      <c r="I44" s="66">
        <v>1132</v>
      </c>
      <c r="J44" s="66">
        <v>571</v>
      </c>
      <c r="K44" s="67">
        <v>308.99999999999994</v>
      </c>
      <c r="L44" s="66">
        <v>262</v>
      </c>
    </row>
    <row r="45" spans="1:12" ht="12.75">
      <c r="A45" s="40">
        <v>3</v>
      </c>
      <c r="B45" s="40">
        <v>4</v>
      </c>
      <c r="C45" s="40">
        <v>2</v>
      </c>
      <c r="D45" s="65">
        <v>966000</v>
      </c>
      <c r="E45" s="26" t="s">
        <v>277</v>
      </c>
      <c r="F45" s="66">
        <v>844</v>
      </c>
      <c r="G45" s="66">
        <v>1196</v>
      </c>
      <c r="H45" s="67">
        <v>583</v>
      </c>
      <c r="I45" s="66">
        <v>935</v>
      </c>
      <c r="J45" s="66">
        <v>261</v>
      </c>
      <c r="K45" s="67">
        <v>161.99999999999997</v>
      </c>
      <c r="L45" s="66">
        <v>99.000000000000014</v>
      </c>
    </row>
    <row r="46" spans="1:12" ht="12.75">
      <c r="A46" s="40">
        <v>3</v>
      </c>
      <c r="B46" s="40">
        <v>4</v>
      </c>
      <c r="C46" s="40">
        <v>2</v>
      </c>
      <c r="D46" s="65">
        <v>774000</v>
      </c>
      <c r="E46" s="26" t="s">
        <v>274</v>
      </c>
      <c r="F46" s="66">
        <v>1211</v>
      </c>
      <c r="G46" s="66">
        <v>1419.0000000000005</v>
      </c>
      <c r="H46" s="67">
        <v>723</v>
      </c>
      <c r="I46" s="66">
        <v>931.00000000000023</v>
      </c>
      <c r="J46" s="66">
        <v>488.00000000000011</v>
      </c>
      <c r="K46" s="67">
        <v>250.00000000000006</v>
      </c>
      <c r="L46" s="66">
        <v>238.00000000000006</v>
      </c>
    </row>
    <row r="47" spans="1:12" ht="12.75">
      <c r="A47" s="40">
        <v>3</v>
      </c>
      <c r="B47" s="40">
        <v>4</v>
      </c>
      <c r="C47" s="40">
        <v>2</v>
      </c>
      <c r="D47" s="65">
        <v>378000</v>
      </c>
      <c r="E47" s="26" t="s">
        <v>262</v>
      </c>
      <c r="F47" s="66">
        <v>305</v>
      </c>
      <c r="G47" s="66">
        <v>427</v>
      </c>
      <c r="H47" s="67">
        <v>158</v>
      </c>
      <c r="I47" s="66">
        <v>280</v>
      </c>
      <c r="J47" s="66">
        <v>147</v>
      </c>
      <c r="K47" s="67">
        <v>61.000000000000007</v>
      </c>
      <c r="L47" s="66">
        <v>86</v>
      </c>
    </row>
    <row r="48" spans="1:12" ht="12.75">
      <c r="A48" s="40">
        <v>3</v>
      </c>
      <c r="B48" s="40">
        <v>4</v>
      </c>
      <c r="C48" s="40">
        <v>2</v>
      </c>
      <c r="D48" s="65">
        <v>382000</v>
      </c>
      <c r="E48" s="26" t="s">
        <v>263</v>
      </c>
      <c r="F48" s="66">
        <v>882</v>
      </c>
      <c r="G48" s="66">
        <v>1078</v>
      </c>
      <c r="H48" s="67">
        <v>420</v>
      </c>
      <c r="I48" s="66">
        <v>616</v>
      </c>
      <c r="J48" s="66">
        <v>461.99999999999994</v>
      </c>
      <c r="K48" s="67">
        <v>216</v>
      </c>
      <c r="L48" s="66">
        <v>245.99999999999994</v>
      </c>
    </row>
    <row r="49" spans="1:19" ht="12.75">
      <c r="A49" s="40">
        <v>3</v>
      </c>
      <c r="B49" s="40">
        <v>4</v>
      </c>
      <c r="C49" s="40">
        <v>2</v>
      </c>
      <c r="D49" s="65">
        <v>970000</v>
      </c>
      <c r="E49" s="26" t="s">
        <v>278</v>
      </c>
      <c r="F49" s="66">
        <v>1083</v>
      </c>
      <c r="G49" s="66">
        <v>1519</v>
      </c>
      <c r="H49" s="67">
        <v>608</v>
      </c>
      <c r="I49" s="66">
        <v>1044</v>
      </c>
      <c r="J49" s="66">
        <v>475.00000000000006</v>
      </c>
      <c r="K49" s="67">
        <v>246</v>
      </c>
      <c r="L49" s="66">
        <v>229.00000000000006</v>
      </c>
    </row>
    <row r="50" spans="1:19" ht="12.75">
      <c r="A50" s="40">
        <v>3</v>
      </c>
      <c r="B50" s="40">
        <v>4</v>
      </c>
      <c r="C50" s="40">
        <v>2</v>
      </c>
      <c r="D50" s="65">
        <v>974000</v>
      </c>
      <c r="E50" s="26" t="s">
        <v>279</v>
      </c>
      <c r="F50" s="66">
        <v>1156</v>
      </c>
      <c r="G50" s="66">
        <v>1445.0000000000002</v>
      </c>
      <c r="H50" s="67">
        <v>645</v>
      </c>
      <c r="I50" s="66">
        <v>934.00000000000023</v>
      </c>
      <c r="J50" s="66">
        <v>511</v>
      </c>
      <c r="K50" s="67">
        <v>267</v>
      </c>
      <c r="L50" s="66">
        <v>244</v>
      </c>
    </row>
    <row r="51" spans="1:19" ht="12.75">
      <c r="A51" s="40">
        <v>3</v>
      </c>
      <c r="B51" s="40">
        <v>4</v>
      </c>
      <c r="C51" s="40">
        <v>2</v>
      </c>
      <c r="D51" s="65">
        <v>566000</v>
      </c>
      <c r="E51" s="26" t="s">
        <v>266</v>
      </c>
      <c r="F51" s="66">
        <v>1250</v>
      </c>
      <c r="G51" s="66">
        <v>1598</v>
      </c>
      <c r="H51" s="67">
        <v>593</v>
      </c>
      <c r="I51" s="66">
        <v>941</v>
      </c>
      <c r="J51" s="66">
        <v>657.00000000000011</v>
      </c>
      <c r="K51" s="67">
        <v>333.00000000000006</v>
      </c>
      <c r="L51" s="66">
        <v>324.00000000000006</v>
      </c>
    </row>
    <row r="52" spans="1:19" ht="12.75">
      <c r="A52" s="40">
        <v>3</v>
      </c>
      <c r="B52" s="40">
        <v>3</v>
      </c>
      <c r="C52" s="40">
        <v>2</v>
      </c>
      <c r="D52" s="65">
        <v>978000</v>
      </c>
      <c r="E52" s="40" t="s">
        <v>280</v>
      </c>
      <c r="F52" s="66">
        <v>472</v>
      </c>
      <c r="G52" s="66">
        <v>473</v>
      </c>
      <c r="H52" s="67">
        <v>266</v>
      </c>
      <c r="I52" s="66">
        <v>267</v>
      </c>
      <c r="J52" s="66">
        <v>206</v>
      </c>
      <c r="K52" s="67">
        <v>127.00000000000001</v>
      </c>
      <c r="L52" s="66">
        <v>79</v>
      </c>
    </row>
    <row r="53" spans="1:19" ht="12.75">
      <c r="A53" s="40">
        <v>3</v>
      </c>
      <c r="B53" s="40">
        <v>4</v>
      </c>
      <c r="C53" s="40">
        <v>2</v>
      </c>
      <c r="D53" s="65">
        <v>166000</v>
      </c>
      <c r="E53" s="26" t="s">
        <v>254</v>
      </c>
      <c r="F53" s="66">
        <v>711</v>
      </c>
      <c r="G53" s="66">
        <v>824</v>
      </c>
      <c r="H53" s="67">
        <v>363</v>
      </c>
      <c r="I53" s="66">
        <v>476</v>
      </c>
      <c r="J53" s="66">
        <v>348.00000000000006</v>
      </c>
      <c r="K53" s="67">
        <v>246.00000000000006</v>
      </c>
      <c r="L53" s="66">
        <v>102</v>
      </c>
    </row>
    <row r="54" spans="1:19" ht="12.75">
      <c r="A54" s="40">
        <v>3</v>
      </c>
      <c r="B54" s="40">
        <v>4</v>
      </c>
      <c r="C54" s="40">
        <v>2</v>
      </c>
      <c r="D54" s="65">
        <v>570000</v>
      </c>
      <c r="E54" s="26" t="s">
        <v>267</v>
      </c>
      <c r="F54" s="66">
        <v>1252</v>
      </c>
      <c r="G54" s="66">
        <v>1422</v>
      </c>
      <c r="H54" s="67">
        <v>677</v>
      </c>
      <c r="I54" s="66">
        <v>847</v>
      </c>
      <c r="J54" s="66">
        <v>575.00000000000011</v>
      </c>
      <c r="K54" s="67">
        <v>188</v>
      </c>
      <c r="L54" s="66">
        <v>387.00000000000011</v>
      </c>
    </row>
    <row r="55" spans="1:19" ht="12.75">
      <c r="A55" s="40">
        <v>3</v>
      </c>
      <c r="B55" s="40">
        <v>4</v>
      </c>
      <c r="C55" s="40">
        <v>2</v>
      </c>
      <c r="D55" s="65">
        <v>170000</v>
      </c>
      <c r="E55" s="26" t="s">
        <v>256</v>
      </c>
      <c r="F55" s="66">
        <v>902.99999999999989</v>
      </c>
      <c r="G55" s="66">
        <v>904.99999999999989</v>
      </c>
      <c r="H55" s="67">
        <v>408</v>
      </c>
      <c r="I55" s="66">
        <v>410</v>
      </c>
      <c r="J55" s="66">
        <v>494.99999999999989</v>
      </c>
      <c r="K55" s="67">
        <v>341.99999999999989</v>
      </c>
      <c r="L55" s="66">
        <v>153</v>
      </c>
    </row>
    <row r="56" spans="1:19" ht="12.75">
      <c r="A56" s="68"/>
      <c r="B56" s="68"/>
      <c r="C56" s="68"/>
      <c r="D56" s="69"/>
      <c r="E56" s="59" t="s">
        <v>210</v>
      </c>
      <c r="F56" s="158">
        <v>23724</v>
      </c>
      <c r="G56" s="158">
        <v>30643</v>
      </c>
      <c r="H56" s="158">
        <v>12519</v>
      </c>
      <c r="I56" s="158">
        <v>19438</v>
      </c>
      <c r="J56" s="158">
        <v>11205</v>
      </c>
      <c r="K56" s="158">
        <v>6052</v>
      </c>
      <c r="L56" s="158">
        <v>5153</v>
      </c>
      <c r="M56" s="5"/>
      <c r="N56" s="5"/>
      <c r="O56" s="5"/>
      <c r="P56" s="5"/>
      <c r="Q56" s="5"/>
      <c r="R56" s="5"/>
      <c r="S56" s="5"/>
    </row>
    <row r="57" spans="1:19" ht="12.75">
      <c r="A57" s="40">
        <v>4</v>
      </c>
      <c r="B57" s="40">
        <v>2</v>
      </c>
      <c r="C57" s="40">
        <v>3</v>
      </c>
      <c r="D57" s="65">
        <v>334004</v>
      </c>
      <c r="E57" s="26" t="s">
        <v>57</v>
      </c>
      <c r="F57" s="66">
        <v>472</v>
      </c>
      <c r="G57" s="66">
        <v>590</v>
      </c>
      <c r="H57" s="67">
        <v>241</v>
      </c>
      <c r="I57" s="66">
        <v>359</v>
      </c>
      <c r="J57" s="66">
        <v>231</v>
      </c>
      <c r="K57" s="67">
        <v>142</v>
      </c>
      <c r="L57" s="66">
        <v>89</v>
      </c>
    </row>
    <row r="58" spans="1:19" ht="12.75">
      <c r="A58" s="40">
        <v>4</v>
      </c>
      <c r="B58" s="40">
        <v>2</v>
      </c>
      <c r="C58" s="40">
        <v>3</v>
      </c>
      <c r="D58" s="65">
        <v>962004</v>
      </c>
      <c r="E58" s="26" t="s">
        <v>149</v>
      </c>
      <c r="F58" s="66">
        <v>158</v>
      </c>
      <c r="G58" s="66">
        <v>257</v>
      </c>
      <c r="H58" s="67">
        <v>95</v>
      </c>
      <c r="I58" s="66">
        <v>194.00000000000003</v>
      </c>
      <c r="J58" s="66">
        <v>63</v>
      </c>
      <c r="K58" s="67">
        <v>29.000000000000004</v>
      </c>
      <c r="L58" s="66">
        <v>34</v>
      </c>
    </row>
    <row r="59" spans="1:19" ht="12.75">
      <c r="A59" s="40">
        <v>4</v>
      </c>
      <c r="B59" s="40">
        <v>1</v>
      </c>
      <c r="C59" s="40">
        <v>3</v>
      </c>
      <c r="D59" s="65">
        <v>978004</v>
      </c>
      <c r="E59" s="26" t="s">
        <v>160</v>
      </c>
      <c r="F59" s="66">
        <v>572</v>
      </c>
      <c r="G59" s="66">
        <v>884</v>
      </c>
      <c r="H59" s="67">
        <v>413</v>
      </c>
      <c r="I59" s="66">
        <v>725</v>
      </c>
      <c r="J59" s="66">
        <v>159</v>
      </c>
      <c r="K59" s="67">
        <v>80</v>
      </c>
      <c r="L59" s="66">
        <v>79</v>
      </c>
    </row>
    <row r="60" spans="1:19" ht="12.75">
      <c r="A60" s="40">
        <v>4</v>
      </c>
      <c r="B60" s="40">
        <v>2</v>
      </c>
      <c r="C60" s="40">
        <v>3</v>
      </c>
      <c r="D60" s="65">
        <v>562008</v>
      </c>
      <c r="E60" s="26" t="s">
        <v>105</v>
      </c>
      <c r="F60" s="66">
        <v>364</v>
      </c>
      <c r="G60" s="66">
        <v>435</v>
      </c>
      <c r="H60" s="67">
        <v>181</v>
      </c>
      <c r="I60" s="66">
        <v>252</v>
      </c>
      <c r="J60" s="66">
        <v>183</v>
      </c>
      <c r="K60" s="67">
        <v>84.000000000000014</v>
      </c>
      <c r="L60" s="66">
        <v>99</v>
      </c>
    </row>
    <row r="61" spans="1:19" ht="12.75">
      <c r="A61" s="40">
        <v>4</v>
      </c>
      <c r="B61" s="40">
        <v>2</v>
      </c>
      <c r="C61" s="40">
        <v>3</v>
      </c>
      <c r="D61" s="65">
        <v>158004</v>
      </c>
      <c r="E61" s="26" t="s">
        <v>30</v>
      </c>
      <c r="F61" s="66">
        <v>318</v>
      </c>
      <c r="G61" s="66">
        <v>453</v>
      </c>
      <c r="H61" s="67">
        <v>221</v>
      </c>
      <c r="I61" s="66">
        <v>356</v>
      </c>
      <c r="J61" s="66">
        <v>97</v>
      </c>
      <c r="K61" s="67">
        <v>47.000000000000007</v>
      </c>
      <c r="L61" s="66">
        <v>50</v>
      </c>
    </row>
    <row r="62" spans="1:19" ht="12.75">
      <c r="A62" s="40">
        <v>4</v>
      </c>
      <c r="B62" s="40">
        <v>2</v>
      </c>
      <c r="C62" s="40">
        <v>3</v>
      </c>
      <c r="D62" s="65">
        <v>954012</v>
      </c>
      <c r="E62" s="26" t="s">
        <v>139</v>
      </c>
      <c r="F62" s="66">
        <v>149</v>
      </c>
      <c r="G62" s="66">
        <v>210</v>
      </c>
      <c r="H62" s="67">
        <v>97</v>
      </c>
      <c r="I62" s="66">
        <v>158</v>
      </c>
      <c r="J62" s="66">
        <v>52</v>
      </c>
      <c r="K62" s="67">
        <v>31</v>
      </c>
      <c r="L62" s="66">
        <v>21</v>
      </c>
    </row>
    <row r="63" spans="1:19" ht="12.75">
      <c r="A63" s="40">
        <v>4</v>
      </c>
      <c r="B63" s="40">
        <v>2</v>
      </c>
      <c r="C63" s="40">
        <v>3</v>
      </c>
      <c r="D63" s="65">
        <v>370016</v>
      </c>
      <c r="E63" s="26" t="s">
        <v>73</v>
      </c>
      <c r="F63" s="66">
        <v>309</v>
      </c>
      <c r="G63" s="66">
        <v>330</v>
      </c>
      <c r="H63" s="67">
        <v>149</v>
      </c>
      <c r="I63" s="66">
        <v>170</v>
      </c>
      <c r="J63" s="66">
        <v>160</v>
      </c>
      <c r="K63" s="67">
        <v>83</v>
      </c>
      <c r="L63" s="66">
        <v>77</v>
      </c>
    </row>
    <row r="64" spans="1:19" ht="12.75">
      <c r="A64" s="40">
        <v>4</v>
      </c>
      <c r="B64" s="40">
        <v>2</v>
      </c>
      <c r="C64" s="40">
        <v>3</v>
      </c>
      <c r="D64" s="65">
        <v>962016</v>
      </c>
      <c r="E64" s="26" t="s">
        <v>150</v>
      </c>
      <c r="F64" s="66">
        <v>118</v>
      </c>
      <c r="G64" s="66">
        <v>151</v>
      </c>
      <c r="H64" s="67">
        <v>42</v>
      </c>
      <c r="I64" s="66">
        <v>75</v>
      </c>
      <c r="J64" s="66">
        <v>76</v>
      </c>
      <c r="K64" s="67">
        <v>47</v>
      </c>
      <c r="L64" s="66">
        <v>29</v>
      </c>
    </row>
    <row r="65" spans="1:19" ht="12.75">
      <c r="A65" s="40">
        <v>4</v>
      </c>
      <c r="B65" s="40">
        <v>2</v>
      </c>
      <c r="C65" s="40">
        <v>3</v>
      </c>
      <c r="D65" s="65">
        <v>370020</v>
      </c>
      <c r="E65" s="26" t="s">
        <v>74</v>
      </c>
      <c r="F65" s="66">
        <v>258</v>
      </c>
      <c r="G65" s="66">
        <v>425</v>
      </c>
      <c r="H65" s="67">
        <v>135</v>
      </c>
      <c r="I65" s="66">
        <v>302</v>
      </c>
      <c r="J65" s="66">
        <v>123</v>
      </c>
      <c r="K65" s="67">
        <v>68</v>
      </c>
      <c r="L65" s="66">
        <v>55.000000000000007</v>
      </c>
    </row>
    <row r="66" spans="1:19" ht="12.75">
      <c r="A66" s="40">
        <v>4</v>
      </c>
      <c r="B66" s="40">
        <v>2</v>
      </c>
      <c r="C66" s="40">
        <v>3</v>
      </c>
      <c r="D66" s="65">
        <v>978020</v>
      </c>
      <c r="E66" s="26" t="s">
        <v>161</v>
      </c>
      <c r="F66" s="66">
        <v>448.00000000000006</v>
      </c>
      <c r="G66" s="66">
        <v>589</v>
      </c>
      <c r="H66" s="67">
        <v>203</v>
      </c>
      <c r="I66" s="66">
        <v>344</v>
      </c>
      <c r="J66" s="66">
        <v>245.00000000000006</v>
      </c>
      <c r="K66" s="67">
        <v>100.00000000000001</v>
      </c>
      <c r="L66" s="66">
        <v>145.00000000000003</v>
      </c>
    </row>
    <row r="67" spans="1:19" ht="12.75">
      <c r="A67" s="40">
        <v>4</v>
      </c>
      <c r="B67" s="40">
        <v>2</v>
      </c>
      <c r="C67" s="40">
        <v>3</v>
      </c>
      <c r="D67" s="65">
        <v>170020</v>
      </c>
      <c r="E67" s="26" t="s">
        <v>49</v>
      </c>
      <c r="F67" s="66">
        <v>548</v>
      </c>
      <c r="G67" s="66">
        <v>548</v>
      </c>
      <c r="H67" s="67">
        <v>355</v>
      </c>
      <c r="I67" s="66">
        <v>355</v>
      </c>
      <c r="J67" s="66">
        <v>193</v>
      </c>
      <c r="K67" s="67">
        <v>107</v>
      </c>
      <c r="L67" s="66">
        <v>86</v>
      </c>
    </row>
    <row r="68" spans="1:19" ht="12.75">
      <c r="A68" s="40">
        <v>4</v>
      </c>
      <c r="B68" s="40">
        <v>2</v>
      </c>
      <c r="C68" s="40">
        <v>3</v>
      </c>
      <c r="D68" s="65">
        <v>154036</v>
      </c>
      <c r="E68" s="26" t="s">
        <v>29</v>
      </c>
      <c r="F68" s="66">
        <v>463</v>
      </c>
      <c r="G68" s="66">
        <v>487</v>
      </c>
      <c r="H68" s="67">
        <v>243</v>
      </c>
      <c r="I68" s="66">
        <v>267</v>
      </c>
      <c r="J68" s="66">
        <v>220.00000000000003</v>
      </c>
      <c r="K68" s="67">
        <v>99</v>
      </c>
      <c r="L68" s="66">
        <v>121.00000000000003</v>
      </c>
    </row>
    <row r="69" spans="1:19" ht="12.75">
      <c r="A69" s="40">
        <v>4</v>
      </c>
      <c r="B69" s="40">
        <v>1</v>
      </c>
      <c r="C69" s="40">
        <v>3</v>
      </c>
      <c r="D69" s="65">
        <v>158026</v>
      </c>
      <c r="E69" s="26" t="s">
        <v>36</v>
      </c>
      <c r="F69" s="66">
        <v>382</v>
      </c>
      <c r="G69" s="66">
        <v>538</v>
      </c>
      <c r="H69" s="67">
        <v>218</v>
      </c>
      <c r="I69" s="66">
        <v>374</v>
      </c>
      <c r="J69" s="66">
        <v>164</v>
      </c>
      <c r="K69" s="67">
        <v>78</v>
      </c>
      <c r="L69" s="66">
        <v>86</v>
      </c>
    </row>
    <row r="70" spans="1:19" ht="12.75">
      <c r="A70" s="40">
        <v>4</v>
      </c>
      <c r="B70" s="40">
        <v>1</v>
      </c>
      <c r="C70" s="40">
        <v>3</v>
      </c>
      <c r="D70" s="65">
        <v>562028</v>
      </c>
      <c r="E70" s="26" t="s">
        <v>111</v>
      </c>
      <c r="F70" s="66">
        <v>245</v>
      </c>
      <c r="G70" s="66">
        <v>314</v>
      </c>
      <c r="H70" s="67">
        <v>91</v>
      </c>
      <c r="I70" s="66">
        <v>160</v>
      </c>
      <c r="J70" s="66">
        <v>154</v>
      </c>
      <c r="K70" s="67">
        <v>104</v>
      </c>
      <c r="L70" s="66">
        <v>50</v>
      </c>
    </row>
    <row r="71" spans="1:19" ht="12.75">
      <c r="A71" s="40">
        <v>4</v>
      </c>
      <c r="B71" s="40">
        <v>2</v>
      </c>
      <c r="C71" s="40">
        <v>3</v>
      </c>
      <c r="D71" s="65">
        <v>954024</v>
      </c>
      <c r="E71" s="26" t="s">
        <v>142</v>
      </c>
      <c r="F71" s="66">
        <v>365</v>
      </c>
      <c r="G71" s="66">
        <v>562</v>
      </c>
      <c r="H71" s="67">
        <v>211</v>
      </c>
      <c r="I71" s="66">
        <v>407.99999999999994</v>
      </c>
      <c r="J71" s="66">
        <v>154</v>
      </c>
      <c r="K71" s="67">
        <v>81</v>
      </c>
      <c r="L71" s="66">
        <v>73</v>
      </c>
    </row>
    <row r="72" spans="1:19" ht="12.75">
      <c r="A72" s="40">
        <v>4</v>
      </c>
      <c r="B72" s="40">
        <v>2</v>
      </c>
      <c r="C72" s="40">
        <v>3</v>
      </c>
      <c r="D72" s="65">
        <v>978032</v>
      </c>
      <c r="E72" s="26" t="s">
        <v>164</v>
      </c>
      <c r="F72" s="66">
        <v>189</v>
      </c>
      <c r="G72" s="66">
        <v>238</v>
      </c>
      <c r="H72" s="67">
        <v>80</v>
      </c>
      <c r="I72" s="66">
        <v>129</v>
      </c>
      <c r="J72" s="66">
        <v>109</v>
      </c>
      <c r="K72" s="67">
        <v>55</v>
      </c>
      <c r="L72" s="66">
        <v>54</v>
      </c>
    </row>
    <row r="73" spans="1:19" ht="12.75">
      <c r="A73" s="40">
        <v>4</v>
      </c>
      <c r="B73" s="40">
        <v>2</v>
      </c>
      <c r="C73" s="40">
        <v>3</v>
      </c>
      <c r="D73" s="65">
        <v>382060</v>
      </c>
      <c r="E73" s="26" t="s">
        <v>93</v>
      </c>
      <c r="F73" s="66">
        <v>196</v>
      </c>
      <c r="G73" s="66">
        <v>254</v>
      </c>
      <c r="H73" s="67">
        <v>104</v>
      </c>
      <c r="I73" s="66">
        <v>162</v>
      </c>
      <c r="J73" s="66">
        <v>92</v>
      </c>
      <c r="K73" s="67">
        <v>42</v>
      </c>
      <c r="L73" s="66">
        <v>50</v>
      </c>
    </row>
    <row r="74" spans="1:19" ht="12.75">
      <c r="A74" s="40">
        <v>4</v>
      </c>
      <c r="B74" s="40">
        <v>2</v>
      </c>
      <c r="C74" s="40">
        <v>3</v>
      </c>
      <c r="D74" s="65">
        <v>962060</v>
      </c>
      <c r="E74" s="26" t="s">
        <v>155</v>
      </c>
      <c r="F74" s="66">
        <v>82</v>
      </c>
      <c r="G74" s="66">
        <v>108</v>
      </c>
      <c r="H74" s="67">
        <v>49</v>
      </c>
      <c r="I74" s="66">
        <v>75</v>
      </c>
      <c r="J74" s="66">
        <v>33</v>
      </c>
      <c r="K74" s="67">
        <v>15</v>
      </c>
      <c r="L74" s="66">
        <v>18</v>
      </c>
    </row>
    <row r="75" spans="1:19" ht="12.75">
      <c r="A75" s="40">
        <v>4</v>
      </c>
      <c r="B75" s="40">
        <v>2</v>
      </c>
      <c r="C75" s="40">
        <v>3</v>
      </c>
      <c r="D75" s="65">
        <v>362040</v>
      </c>
      <c r="E75" s="26" t="s">
        <v>70</v>
      </c>
      <c r="F75" s="66">
        <v>224</v>
      </c>
      <c r="G75" s="66">
        <v>282</v>
      </c>
      <c r="H75" s="67">
        <v>106</v>
      </c>
      <c r="I75" s="66">
        <v>164</v>
      </c>
      <c r="J75" s="66">
        <v>118.00000000000001</v>
      </c>
      <c r="K75" s="67">
        <v>63.000000000000014</v>
      </c>
      <c r="L75" s="66">
        <v>55</v>
      </c>
    </row>
    <row r="76" spans="1:19" ht="12.75">
      <c r="A76" s="68"/>
      <c r="B76" s="68"/>
      <c r="C76" s="68"/>
      <c r="D76" s="69"/>
      <c r="E76" s="59" t="s">
        <v>211</v>
      </c>
      <c r="F76" s="158">
        <v>5860</v>
      </c>
      <c r="G76" s="158">
        <v>7655</v>
      </c>
      <c r="H76" s="158">
        <v>3234</v>
      </c>
      <c r="I76" s="158">
        <v>5029</v>
      </c>
      <c r="J76" s="158">
        <v>2626</v>
      </c>
      <c r="K76" s="158">
        <v>1355</v>
      </c>
      <c r="L76" s="158">
        <v>1271</v>
      </c>
      <c r="M76" s="5"/>
      <c r="N76" s="5"/>
      <c r="O76" s="5"/>
      <c r="P76" s="5"/>
      <c r="Q76" s="5"/>
      <c r="R76" s="5"/>
      <c r="S76" s="5"/>
    </row>
    <row r="77" spans="1:19" ht="12.75">
      <c r="A77" s="40">
        <v>5</v>
      </c>
      <c r="B77" s="40">
        <v>3</v>
      </c>
      <c r="C77" s="40">
        <v>3</v>
      </c>
      <c r="D77" s="65">
        <v>770004</v>
      </c>
      <c r="E77" s="26" t="s">
        <v>129</v>
      </c>
      <c r="F77" s="66">
        <v>203</v>
      </c>
      <c r="G77" s="66">
        <v>294</v>
      </c>
      <c r="H77" s="67">
        <v>95</v>
      </c>
      <c r="I77" s="66">
        <v>185.99999999999997</v>
      </c>
      <c r="J77" s="66">
        <v>108</v>
      </c>
      <c r="K77" s="67">
        <v>59</v>
      </c>
      <c r="L77" s="66">
        <v>49</v>
      </c>
    </row>
    <row r="78" spans="1:19" ht="12.75">
      <c r="A78" s="40">
        <v>5</v>
      </c>
      <c r="B78" s="40">
        <v>3</v>
      </c>
      <c r="C78" s="40">
        <v>3</v>
      </c>
      <c r="D78" s="65">
        <v>570008</v>
      </c>
      <c r="E78" s="26" t="s">
        <v>119</v>
      </c>
      <c r="F78" s="66">
        <v>397</v>
      </c>
      <c r="G78" s="66">
        <v>397</v>
      </c>
      <c r="H78" s="67">
        <v>256</v>
      </c>
      <c r="I78" s="66">
        <v>256</v>
      </c>
      <c r="J78" s="66">
        <v>141</v>
      </c>
      <c r="K78" s="67">
        <v>65</v>
      </c>
      <c r="L78" s="66">
        <v>76</v>
      </c>
    </row>
    <row r="79" spans="1:19" ht="12.75">
      <c r="A79" s="40">
        <v>5</v>
      </c>
      <c r="B79" s="40">
        <v>3</v>
      </c>
      <c r="C79" s="40">
        <v>3</v>
      </c>
      <c r="D79" s="65">
        <v>362004</v>
      </c>
      <c r="E79" s="26" t="s">
        <v>238</v>
      </c>
      <c r="F79" s="66">
        <v>182</v>
      </c>
      <c r="G79" s="66">
        <v>200</v>
      </c>
      <c r="H79" s="67">
        <v>96</v>
      </c>
      <c r="I79" s="66">
        <v>114</v>
      </c>
      <c r="J79" s="66">
        <v>86</v>
      </c>
      <c r="K79" s="67">
        <v>41</v>
      </c>
      <c r="L79" s="66">
        <v>45</v>
      </c>
    </row>
    <row r="80" spans="1:19" ht="12.75">
      <c r="A80" s="40">
        <v>5</v>
      </c>
      <c r="B80" s="40">
        <v>3</v>
      </c>
      <c r="C80" s="40">
        <v>3</v>
      </c>
      <c r="D80" s="65">
        <v>362012</v>
      </c>
      <c r="E80" s="26" t="s">
        <v>64</v>
      </c>
      <c r="F80" s="66">
        <v>190</v>
      </c>
      <c r="G80" s="66">
        <v>236</v>
      </c>
      <c r="H80" s="67">
        <v>94</v>
      </c>
      <c r="I80" s="66">
        <v>140</v>
      </c>
      <c r="J80" s="66">
        <v>96</v>
      </c>
      <c r="K80" s="67">
        <v>46</v>
      </c>
      <c r="L80" s="66">
        <v>50</v>
      </c>
    </row>
    <row r="81" spans="1:12" ht="12.75">
      <c r="A81" s="40">
        <v>5</v>
      </c>
      <c r="B81" s="40">
        <v>3</v>
      </c>
      <c r="C81" s="27">
        <v>3</v>
      </c>
      <c r="D81" s="65">
        <v>362016</v>
      </c>
      <c r="E81" s="26" t="s">
        <v>239</v>
      </c>
      <c r="F81" s="66">
        <v>276</v>
      </c>
      <c r="G81" s="66">
        <v>339</v>
      </c>
      <c r="H81" s="67">
        <v>164</v>
      </c>
      <c r="I81" s="66">
        <v>227</v>
      </c>
      <c r="J81" s="66">
        <v>112</v>
      </c>
      <c r="K81" s="67">
        <v>64</v>
      </c>
      <c r="L81" s="66">
        <v>48</v>
      </c>
    </row>
    <row r="82" spans="1:12" ht="12.75">
      <c r="A82" s="40">
        <v>5</v>
      </c>
      <c r="B82" s="40">
        <v>3</v>
      </c>
      <c r="C82" s="40">
        <v>3</v>
      </c>
      <c r="D82" s="65">
        <v>154008</v>
      </c>
      <c r="E82" s="26" t="s">
        <v>25</v>
      </c>
      <c r="F82" s="66">
        <v>205</v>
      </c>
      <c r="G82" s="66">
        <v>205</v>
      </c>
      <c r="H82" s="67">
        <v>100</v>
      </c>
      <c r="I82" s="66">
        <v>100</v>
      </c>
      <c r="J82" s="66">
        <v>105</v>
      </c>
      <c r="K82" s="67">
        <v>59</v>
      </c>
      <c r="L82" s="66">
        <v>46</v>
      </c>
    </row>
    <row r="83" spans="1:12" ht="12.75">
      <c r="A83" s="40">
        <v>5</v>
      </c>
      <c r="B83" s="40">
        <v>3</v>
      </c>
      <c r="C83" s="40">
        <v>3</v>
      </c>
      <c r="D83" s="65">
        <v>954008</v>
      </c>
      <c r="E83" s="26" t="s">
        <v>138</v>
      </c>
      <c r="F83" s="66">
        <v>270</v>
      </c>
      <c r="G83" s="66">
        <v>354</v>
      </c>
      <c r="H83" s="67">
        <v>127</v>
      </c>
      <c r="I83" s="66">
        <v>211</v>
      </c>
      <c r="J83" s="66">
        <v>143</v>
      </c>
      <c r="K83" s="67">
        <v>70</v>
      </c>
      <c r="L83" s="66">
        <v>73</v>
      </c>
    </row>
    <row r="84" spans="1:12" ht="12.75">
      <c r="A84" s="40">
        <v>5</v>
      </c>
      <c r="B84" s="40">
        <v>3</v>
      </c>
      <c r="C84" s="40">
        <v>3</v>
      </c>
      <c r="D84" s="65">
        <v>362020</v>
      </c>
      <c r="E84" s="26" t="s">
        <v>65</v>
      </c>
      <c r="F84" s="66">
        <v>240</v>
      </c>
      <c r="G84" s="66">
        <v>327</v>
      </c>
      <c r="H84" s="67">
        <v>138</v>
      </c>
      <c r="I84" s="66">
        <v>225</v>
      </c>
      <c r="J84" s="66">
        <v>102</v>
      </c>
      <c r="K84" s="67">
        <v>38</v>
      </c>
      <c r="L84" s="66">
        <v>64</v>
      </c>
    </row>
    <row r="85" spans="1:12" ht="12.75">
      <c r="A85" s="40">
        <v>5</v>
      </c>
      <c r="B85" s="40">
        <v>3</v>
      </c>
      <c r="C85" s="40">
        <v>3</v>
      </c>
      <c r="D85" s="65">
        <v>370012</v>
      </c>
      <c r="E85" s="26" t="s">
        <v>369</v>
      </c>
      <c r="F85" s="66">
        <v>241</v>
      </c>
      <c r="G85" s="66">
        <v>315</v>
      </c>
      <c r="H85" s="67">
        <v>131</v>
      </c>
      <c r="I85" s="66">
        <v>205</v>
      </c>
      <c r="J85" s="66">
        <v>110</v>
      </c>
      <c r="K85" s="67">
        <v>45.000000000000007</v>
      </c>
      <c r="L85" s="66">
        <v>65</v>
      </c>
    </row>
    <row r="86" spans="1:12" ht="12.75">
      <c r="A86" s="40">
        <v>5</v>
      </c>
      <c r="B86" s="40">
        <v>3</v>
      </c>
      <c r="C86" s="40">
        <v>3</v>
      </c>
      <c r="D86" s="65">
        <v>154012</v>
      </c>
      <c r="E86" s="26" t="s">
        <v>26</v>
      </c>
      <c r="F86" s="66">
        <v>497</v>
      </c>
      <c r="G86" s="66">
        <v>497.00000000000006</v>
      </c>
      <c r="H86" s="67">
        <v>342</v>
      </c>
      <c r="I86" s="66">
        <v>342.00000000000006</v>
      </c>
      <c r="J86" s="66">
        <v>155</v>
      </c>
      <c r="K86" s="67">
        <v>75.000000000000014</v>
      </c>
      <c r="L86" s="66">
        <v>80</v>
      </c>
    </row>
    <row r="87" spans="1:12" ht="12.75">
      <c r="A87" s="40">
        <v>5</v>
      </c>
      <c r="B87" s="40">
        <v>3</v>
      </c>
      <c r="C87" s="40">
        <v>3</v>
      </c>
      <c r="D87" s="65">
        <v>154016</v>
      </c>
      <c r="E87" s="26" t="s">
        <v>27</v>
      </c>
      <c r="F87" s="66">
        <v>286</v>
      </c>
      <c r="G87" s="66">
        <v>286</v>
      </c>
      <c r="H87" s="67">
        <v>138</v>
      </c>
      <c r="I87" s="66">
        <v>138</v>
      </c>
      <c r="J87" s="66">
        <v>148</v>
      </c>
      <c r="K87" s="67">
        <v>80</v>
      </c>
      <c r="L87" s="66">
        <v>68</v>
      </c>
    </row>
    <row r="88" spans="1:12" ht="12.75">
      <c r="A88" s="40">
        <v>5</v>
      </c>
      <c r="B88" s="40">
        <v>3</v>
      </c>
      <c r="C88" s="40">
        <v>3</v>
      </c>
      <c r="D88" s="65">
        <v>566012</v>
      </c>
      <c r="E88" s="26" t="s">
        <v>115</v>
      </c>
      <c r="F88" s="66">
        <v>85</v>
      </c>
      <c r="G88" s="66">
        <v>126</v>
      </c>
      <c r="H88" s="67">
        <v>52</v>
      </c>
      <c r="I88" s="66">
        <v>93</v>
      </c>
      <c r="J88" s="66">
        <v>33</v>
      </c>
      <c r="K88" s="67">
        <v>11</v>
      </c>
      <c r="L88" s="66">
        <v>22</v>
      </c>
    </row>
    <row r="89" spans="1:12" ht="12.75">
      <c r="A89" s="40">
        <v>5</v>
      </c>
      <c r="B89" s="40">
        <v>3</v>
      </c>
      <c r="C89" s="40">
        <v>3</v>
      </c>
      <c r="D89" s="65">
        <v>554020</v>
      </c>
      <c r="E89" s="26" t="s">
        <v>101</v>
      </c>
      <c r="F89" s="66">
        <v>406</v>
      </c>
      <c r="G89" s="66">
        <v>521</v>
      </c>
      <c r="H89" s="67">
        <v>201</v>
      </c>
      <c r="I89" s="66">
        <v>316.00000000000006</v>
      </c>
      <c r="J89" s="66">
        <v>205</v>
      </c>
      <c r="K89" s="67">
        <v>133</v>
      </c>
      <c r="L89" s="66">
        <v>72</v>
      </c>
    </row>
    <row r="90" spans="1:12" ht="12.75">
      <c r="A90" s="40">
        <v>5</v>
      </c>
      <c r="B90" s="40">
        <v>3</v>
      </c>
      <c r="C90" s="40">
        <v>3</v>
      </c>
      <c r="D90" s="65">
        <v>374012</v>
      </c>
      <c r="E90" s="26" t="s">
        <v>75</v>
      </c>
      <c r="F90" s="66">
        <v>544</v>
      </c>
      <c r="G90" s="66">
        <v>731</v>
      </c>
      <c r="H90" s="67">
        <v>307</v>
      </c>
      <c r="I90" s="66">
        <v>494</v>
      </c>
      <c r="J90" s="66">
        <v>237</v>
      </c>
      <c r="K90" s="67">
        <v>122.00000000000003</v>
      </c>
      <c r="L90" s="66">
        <v>114.99999999999997</v>
      </c>
    </row>
    <row r="91" spans="1:12" ht="12.75">
      <c r="A91" s="40">
        <v>5</v>
      </c>
      <c r="B91" s="40">
        <v>3</v>
      </c>
      <c r="C91" s="40">
        <v>3</v>
      </c>
      <c r="D91" s="65">
        <v>158008</v>
      </c>
      <c r="E91" s="26" t="s">
        <v>31</v>
      </c>
      <c r="F91" s="66">
        <v>129</v>
      </c>
      <c r="G91" s="66">
        <v>144</v>
      </c>
      <c r="H91" s="67">
        <v>54</v>
      </c>
      <c r="I91" s="66">
        <v>69</v>
      </c>
      <c r="J91" s="66">
        <v>75</v>
      </c>
      <c r="K91" s="67">
        <v>32</v>
      </c>
      <c r="L91" s="66">
        <v>43</v>
      </c>
    </row>
    <row r="92" spans="1:12" ht="12.75">
      <c r="A92" s="40">
        <v>5</v>
      </c>
      <c r="B92" s="40">
        <v>3</v>
      </c>
      <c r="C92" s="40">
        <v>3</v>
      </c>
      <c r="D92" s="65">
        <v>158012</v>
      </c>
      <c r="E92" s="26" t="s">
        <v>32</v>
      </c>
      <c r="F92" s="66">
        <v>196</v>
      </c>
      <c r="G92" s="66">
        <v>273</v>
      </c>
      <c r="H92" s="67">
        <v>119</v>
      </c>
      <c r="I92" s="66">
        <v>196</v>
      </c>
      <c r="J92" s="66">
        <v>77</v>
      </c>
      <c r="K92" s="67">
        <v>43</v>
      </c>
      <c r="L92" s="66">
        <v>34</v>
      </c>
    </row>
    <row r="93" spans="1:12" ht="12.75">
      <c r="A93" s="40">
        <v>5</v>
      </c>
      <c r="B93" s="40">
        <v>3</v>
      </c>
      <c r="C93" s="40">
        <v>3</v>
      </c>
      <c r="D93" s="65">
        <v>334016</v>
      </c>
      <c r="E93" s="26" t="s">
        <v>59</v>
      </c>
      <c r="F93" s="66">
        <v>439</v>
      </c>
      <c r="G93" s="66">
        <v>515</v>
      </c>
      <c r="H93" s="67">
        <v>255</v>
      </c>
      <c r="I93" s="66">
        <v>331</v>
      </c>
      <c r="J93" s="66">
        <v>184</v>
      </c>
      <c r="K93" s="67">
        <v>108</v>
      </c>
      <c r="L93" s="66">
        <v>76</v>
      </c>
    </row>
    <row r="94" spans="1:12" ht="12.75">
      <c r="A94" s="40">
        <v>5</v>
      </c>
      <c r="B94" s="40">
        <v>3</v>
      </c>
      <c r="C94" s="40">
        <v>3</v>
      </c>
      <c r="D94" s="65">
        <v>166012</v>
      </c>
      <c r="E94" s="26" t="s">
        <v>45</v>
      </c>
      <c r="F94" s="66">
        <v>124</v>
      </c>
      <c r="G94" s="66">
        <v>130</v>
      </c>
      <c r="H94" s="67">
        <v>70</v>
      </c>
      <c r="I94" s="66">
        <v>76</v>
      </c>
      <c r="J94" s="66">
        <v>54</v>
      </c>
      <c r="K94" s="67">
        <v>28</v>
      </c>
      <c r="L94" s="66">
        <v>26</v>
      </c>
    </row>
    <row r="95" spans="1:12" ht="12.75">
      <c r="A95" s="40">
        <v>5</v>
      </c>
      <c r="B95" s="40">
        <v>3</v>
      </c>
      <c r="C95" s="40">
        <v>3</v>
      </c>
      <c r="D95" s="65">
        <v>766040</v>
      </c>
      <c r="E95" s="26" t="s">
        <v>127</v>
      </c>
      <c r="F95" s="66">
        <v>185</v>
      </c>
      <c r="G95" s="66">
        <v>274</v>
      </c>
      <c r="H95" s="67">
        <v>87</v>
      </c>
      <c r="I95" s="66">
        <v>176</v>
      </c>
      <c r="J95" s="66">
        <v>98</v>
      </c>
      <c r="K95" s="67">
        <v>50</v>
      </c>
      <c r="L95" s="66">
        <v>48</v>
      </c>
    </row>
    <row r="96" spans="1:12" ht="12.75">
      <c r="A96" s="40">
        <v>5</v>
      </c>
      <c r="B96" s="40">
        <v>3</v>
      </c>
      <c r="C96" s="40">
        <v>3</v>
      </c>
      <c r="D96" s="65">
        <v>766044</v>
      </c>
      <c r="E96" s="26" t="s">
        <v>128</v>
      </c>
      <c r="F96" s="66">
        <v>221</v>
      </c>
      <c r="G96" s="66">
        <v>284</v>
      </c>
      <c r="H96" s="67">
        <v>103</v>
      </c>
      <c r="I96" s="66">
        <v>166</v>
      </c>
      <c r="J96" s="66">
        <v>118</v>
      </c>
      <c r="K96" s="67">
        <v>60</v>
      </c>
      <c r="L96" s="66">
        <v>58</v>
      </c>
    </row>
    <row r="97" spans="1:19" ht="12.75">
      <c r="A97" s="40">
        <v>5</v>
      </c>
      <c r="B97" s="40">
        <v>3</v>
      </c>
      <c r="C97" s="40">
        <v>3</v>
      </c>
      <c r="D97" s="65">
        <v>758024</v>
      </c>
      <c r="E97" s="26" t="s">
        <v>124</v>
      </c>
      <c r="F97" s="66">
        <v>182</v>
      </c>
      <c r="G97" s="66">
        <v>245.99999999999997</v>
      </c>
      <c r="H97" s="67">
        <v>99</v>
      </c>
      <c r="I97" s="66">
        <v>162.99999999999997</v>
      </c>
      <c r="J97" s="66">
        <v>83</v>
      </c>
      <c r="K97" s="67">
        <v>42</v>
      </c>
      <c r="L97" s="66">
        <v>41</v>
      </c>
    </row>
    <row r="98" spans="1:19" ht="12.75">
      <c r="A98" s="40">
        <v>5</v>
      </c>
      <c r="B98" s="40">
        <v>3</v>
      </c>
      <c r="C98" s="40">
        <v>3</v>
      </c>
      <c r="D98" s="65">
        <v>382032</v>
      </c>
      <c r="E98" s="26" t="s">
        <v>89</v>
      </c>
      <c r="F98" s="66">
        <v>162</v>
      </c>
      <c r="G98" s="66">
        <v>252</v>
      </c>
      <c r="H98" s="67">
        <v>118</v>
      </c>
      <c r="I98" s="66">
        <v>208</v>
      </c>
      <c r="J98" s="66">
        <v>44</v>
      </c>
      <c r="K98" s="67">
        <v>19</v>
      </c>
      <c r="L98" s="66">
        <v>25</v>
      </c>
    </row>
    <row r="99" spans="1:19" ht="12.75">
      <c r="A99" s="40">
        <v>5</v>
      </c>
      <c r="B99" s="40">
        <v>3</v>
      </c>
      <c r="C99" s="40">
        <v>3</v>
      </c>
      <c r="D99" s="65">
        <v>158024</v>
      </c>
      <c r="E99" s="26" t="s">
        <v>35</v>
      </c>
      <c r="F99" s="66">
        <v>252</v>
      </c>
      <c r="G99" s="66">
        <v>363</v>
      </c>
      <c r="H99" s="67">
        <v>125</v>
      </c>
      <c r="I99" s="66">
        <v>236.00000000000003</v>
      </c>
      <c r="J99" s="66">
        <v>127</v>
      </c>
      <c r="K99" s="67">
        <v>62.000000000000007</v>
      </c>
      <c r="L99" s="66">
        <v>65</v>
      </c>
    </row>
    <row r="100" spans="1:19" ht="12.75">
      <c r="A100" s="40">
        <v>5</v>
      </c>
      <c r="B100" s="40">
        <v>3</v>
      </c>
      <c r="C100" s="40">
        <v>3</v>
      </c>
      <c r="D100" s="65">
        <v>166016</v>
      </c>
      <c r="E100" s="26" t="s">
        <v>255</v>
      </c>
      <c r="F100" s="66">
        <v>424.00000000000006</v>
      </c>
      <c r="G100" s="66">
        <v>439</v>
      </c>
      <c r="H100" s="67">
        <v>236</v>
      </c>
      <c r="I100" s="66">
        <v>250.99999999999994</v>
      </c>
      <c r="J100" s="66">
        <v>188.00000000000006</v>
      </c>
      <c r="K100" s="67">
        <v>111.00000000000004</v>
      </c>
      <c r="L100" s="66">
        <v>77</v>
      </c>
    </row>
    <row r="101" spans="1:19" ht="12.75">
      <c r="A101" s="40">
        <v>5</v>
      </c>
      <c r="B101" s="40">
        <v>3</v>
      </c>
      <c r="C101" s="40">
        <v>3</v>
      </c>
      <c r="D101" s="65">
        <v>978028</v>
      </c>
      <c r="E101" s="26" t="s">
        <v>163</v>
      </c>
      <c r="F101" s="66">
        <v>511</v>
      </c>
      <c r="G101" s="66">
        <v>654</v>
      </c>
      <c r="H101" s="67">
        <v>318</v>
      </c>
      <c r="I101" s="66">
        <v>461</v>
      </c>
      <c r="J101" s="66">
        <v>193.00000000000003</v>
      </c>
      <c r="K101" s="67">
        <v>56.999999999999993</v>
      </c>
      <c r="L101" s="66">
        <v>136.00000000000003</v>
      </c>
    </row>
    <row r="102" spans="1:19" ht="12.75">
      <c r="A102" s="40">
        <v>5</v>
      </c>
      <c r="B102" s="40">
        <v>3</v>
      </c>
      <c r="C102" s="40">
        <v>3</v>
      </c>
      <c r="D102" s="65">
        <v>974040</v>
      </c>
      <c r="E102" s="26" t="s">
        <v>158</v>
      </c>
      <c r="F102" s="66">
        <v>351.00000000000006</v>
      </c>
      <c r="G102" s="66">
        <v>384.00000000000011</v>
      </c>
      <c r="H102" s="67">
        <v>176</v>
      </c>
      <c r="I102" s="66">
        <v>209.00000000000003</v>
      </c>
      <c r="J102" s="66">
        <v>175.00000000000006</v>
      </c>
      <c r="K102" s="67">
        <v>77.000000000000028</v>
      </c>
      <c r="L102" s="66">
        <v>98.000000000000014</v>
      </c>
    </row>
    <row r="103" spans="1:19" ht="12.75">
      <c r="A103" s="40">
        <v>5</v>
      </c>
      <c r="B103" s="40">
        <v>3</v>
      </c>
      <c r="C103" s="40">
        <v>3</v>
      </c>
      <c r="D103" s="65">
        <v>170044</v>
      </c>
      <c r="E103" s="26" t="s">
        <v>52</v>
      </c>
      <c r="F103" s="66">
        <v>409</v>
      </c>
      <c r="G103" s="66">
        <v>409</v>
      </c>
      <c r="H103" s="67">
        <v>214</v>
      </c>
      <c r="I103" s="66">
        <v>214</v>
      </c>
      <c r="J103" s="66">
        <v>195.00000000000003</v>
      </c>
      <c r="K103" s="67">
        <v>118.00000000000003</v>
      </c>
      <c r="L103" s="66">
        <v>77</v>
      </c>
    </row>
    <row r="104" spans="1:19" ht="12.75">
      <c r="A104" s="40">
        <v>5</v>
      </c>
      <c r="B104" s="40">
        <v>3</v>
      </c>
      <c r="C104" s="40">
        <v>3</v>
      </c>
      <c r="D104" s="65">
        <v>562036</v>
      </c>
      <c r="E104" s="26" t="s">
        <v>113</v>
      </c>
      <c r="F104" s="66">
        <v>205</v>
      </c>
      <c r="G104" s="66">
        <v>244</v>
      </c>
      <c r="H104" s="67">
        <v>106</v>
      </c>
      <c r="I104" s="66">
        <v>145</v>
      </c>
      <c r="J104" s="66">
        <v>99</v>
      </c>
      <c r="K104" s="67">
        <v>38</v>
      </c>
      <c r="L104" s="66">
        <v>61</v>
      </c>
    </row>
    <row r="105" spans="1:19" ht="12.75">
      <c r="A105" s="40">
        <v>5</v>
      </c>
      <c r="B105" s="40">
        <v>3</v>
      </c>
      <c r="C105" s="40">
        <v>3</v>
      </c>
      <c r="D105" s="65">
        <v>978040</v>
      </c>
      <c r="E105" s="26" t="s">
        <v>166</v>
      </c>
      <c r="F105" s="66">
        <v>207</v>
      </c>
      <c r="G105" s="66">
        <v>253</v>
      </c>
      <c r="H105" s="67">
        <v>104</v>
      </c>
      <c r="I105" s="66">
        <v>150</v>
      </c>
      <c r="J105" s="66">
        <v>103</v>
      </c>
      <c r="K105" s="67">
        <v>52</v>
      </c>
      <c r="L105" s="66">
        <v>51</v>
      </c>
    </row>
    <row r="106" spans="1:19" ht="12.75">
      <c r="A106" s="40">
        <v>5</v>
      </c>
      <c r="B106" s="40">
        <v>3</v>
      </c>
      <c r="C106" s="40">
        <v>3</v>
      </c>
      <c r="D106" s="65">
        <v>158036</v>
      </c>
      <c r="E106" s="26" t="s">
        <v>39</v>
      </c>
      <c r="F106" s="66">
        <v>154</v>
      </c>
      <c r="G106" s="66">
        <v>156</v>
      </c>
      <c r="H106" s="67">
        <v>79</v>
      </c>
      <c r="I106" s="66">
        <v>81</v>
      </c>
      <c r="J106" s="66">
        <v>75</v>
      </c>
      <c r="K106" s="67">
        <v>42</v>
      </c>
      <c r="L106" s="66">
        <v>33</v>
      </c>
    </row>
    <row r="107" spans="1:19" ht="12.75">
      <c r="A107" s="40">
        <v>5</v>
      </c>
      <c r="B107" s="40">
        <v>3</v>
      </c>
      <c r="C107" s="40">
        <v>3</v>
      </c>
      <c r="D107" s="65">
        <v>334036</v>
      </c>
      <c r="E107" s="26" t="s">
        <v>61</v>
      </c>
      <c r="F107" s="66">
        <v>310</v>
      </c>
      <c r="G107" s="66">
        <v>341</v>
      </c>
      <c r="H107" s="67">
        <v>166</v>
      </c>
      <c r="I107" s="66">
        <v>197</v>
      </c>
      <c r="J107" s="66">
        <v>144</v>
      </c>
      <c r="K107" s="67">
        <v>90</v>
      </c>
      <c r="L107" s="66">
        <v>54</v>
      </c>
    </row>
    <row r="108" spans="1:19" ht="12.75">
      <c r="A108" s="68"/>
      <c r="B108" s="68"/>
      <c r="C108" s="68"/>
      <c r="D108" s="69"/>
      <c r="E108" s="71" t="s">
        <v>212</v>
      </c>
      <c r="F108" s="158">
        <v>8483</v>
      </c>
      <c r="G108" s="158">
        <v>10189</v>
      </c>
      <c r="H108" s="158">
        <v>4670</v>
      </c>
      <c r="I108" s="158">
        <v>6376</v>
      </c>
      <c r="J108" s="158">
        <v>3813</v>
      </c>
      <c r="K108" s="158">
        <v>1937</v>
      </c>
      <c r="L108" s="158">
        <v>1876</v>
      </c>
      <c r="M108" s="5"/>
      <c r="N108" s="5"/>
      <c r="O108" s="5"/>
      <c r="P108" s="5"/>
      <c r="Q108" s="5"/>
      <c r="R108" s="5"/>
      <c r="S108" s="5"/>
    </row>
    <row r="109" spans="1:19" ht="12.75">
      <c r="A109" s="40">
        <v>6</v>
      </c>
      <c r="B109" s="40">
        <v>4</v>
      </c>
      <c r="C109" s="40">
        <v>3</v>
      </c>
      <c r="D109" s="65">
        <v>554004</v>
      </c>
      <c r="E109" s="26" t="s">
        <v>98</v>
      </c>
      <c r="F109" s="66">
        <v>190</v>
      </c>
      <c r="G109" s="66">
        <v>225</v>
      </c>
      <c r="H109" s="67">
        <v>114</v>
      </c>
      <c r="I109" s="66">
        <v>149</v>
      </c>
      <c r="J109" s="66">
        <v>76</v>
      </c>
      <c r="K109" s="67">
        <v>55</v>
      </c>
      <c r="L109" s="66">
        <v>21</v>
      </c>
    </row>
    <row r="110" spans="1:19" ht="12.75">
      <c r="A110" s="40">
        <v>6</v>
      </c>
      <c r="B110" s="40">
        <v>4</v>
      </c>
      <c r="C110" s="40">
        <v>3</v>
      </c>
      <c r="D110" s="65">
        <v>382008</v>
      </c>
      <c r="E110" s="26" t="s">
        <v>84</v>
      </c>
      <c r="F110" s="66">
        <v>98</v>
      </c>
      <c r="G110" s="66">
        <v>118</v>
      </c>
      <c r="H110" s="67">
        <v>50</v>
      </c>
      <c r="I110" s="66">
        <v>70</v>
      </c>
      <c r="J110" s="66">
        <v>48</v>
      </c>
      <c r="K110" s="67">
        <v>16</v>
      </c>
      <c r="L110" s="66">
        <v>32</v>
      </c>
    </row>
    <row r="111" spans="1:19" ht="12.75">
      <c r="A111" s="40">
        <v>6</v>
      </c>
      <c r="B111" s="40">
        <v>4</v>
      </c>
      <c r="C111" s="27">
        <v>3</v>
      </c>
      <c r="D111" s="65">
        <v>554012</v>
      </c>
      <c r="E111" s="26" t="s">
        <v>100</v>
      </c>
      <c r="F111" s="66">
        <v>474</v>
      </c>
      <c r="G111" s="66">
        <v>670</v>
      </c>
      <c r="H111" s="67">
        <v>327</v>
      </c>
      <c r="I111" s="66">
        <v>523</v>
      </c>
      <c r="J111" s="66">
        <v>147</v>
      </c>
      <c r="K111" s="67">
        <v>67</v>
      </c>
      <c r="L111" s="66">
        <v>80</v>
      </c>
    </row>
    <row r="112" spans="1:19" ht="12.75">
      <c r="A112" s="40">
        <v>6</v>
      </c>
      <c r="B112" s="40">
        <v>4</v>
      </c>
      <c r="C112" s="40">
        <v>3</v>
      </c>
      <c r="D112" s="65">
        <v>382012</v>
      </c>
      <c r="E112" s="26" t="s">
        <v>85</v>
      </c>
      <c r="F112" s="66">
        <v>193</v>
      </c>
      <c r="G112" s="66">
        <v>210</v>
      </c>
      <c r="H112" s="67">
        <v>108</v>
      </c>
      <c r="I112" s="66">
        <v>125</v>
      </c>
      <c r="J112" s="66">
        <v>85</v>
      </c>
      <c r="K112" s="67">
        <v>48</v>
      </c>
      <c r="L112" s="66">
        <v>37</v>
      </c>
    </row>
    <row r="113" spans="1:14" ht="12.75">
      <c r="A113" s="40">
        <v>6</v>
      </c>
      <c r="B113" s="40">
        <v>4</v>
      </c>
      <c r="C113" s="40">
        <v>3</v>
      </c>
      <c r="D113" s="65">
        <v>758004</v>
      </c>
      <c r="E113" s="26" t="s">
        <v>122</v>
      </c>
      <c r="F113" s="66">
        <v>142</v>
      </c>
      <c r="G113" s="66">
        <v>204</v>
      </c>
      <c r="H113" s="67">
        <v>75</v>
      </c>
      <c r="I113" s="66">
        <v>137</v>
      </c>
      <c r="J113" s="66">
        <v>67</v>
      </c>
      <c r="K113" s="67">
        <v>32</v>
      </c>
      <c r="L113" s="66">
        <v>35</v>
      </c>
      <c r="N113" s="5"/>
    </row>
    <row r="114" spans="1:14" ht="12.75">
      <c r="A114" s="40">
        <v>6</v>
      </c>
      <c r="B114" s="40">
        <v>4</v>
      </c>
      <c r="C114" s="40">
        <v>3</v>
      </c>
      <c r="D114" s="65">
        <v>558012</v>
      </c>
      <c r="E114" s="26" t="s">
        <v>102</v>
      </c>
      <c r="F114" s="66">
        <v>253</v>
      </c>
      <c r="G114" s="66">
        <v>408</v>
      </c>
      <c r="H114" s="67">
        <v>157</v>
      </c>
      <c r="I114" s="66">
        <v>312</v>
      </c>
      <c r="J114" s="66">
        <v>96.000000000000014</v>
      </c>
      <c r="K114" s="67">
        <v>52.000000000000007</v>
      </c>
      <c r="L114" s="66">
        <v>44.000000000000007</v>
      </c>
    </row>
    <row r="115" spans="1:14" ht="12.75">
      <c r="A115" s="40">
        <v>6</v>
      </c>
      <c r="B115" s="40">
        <v>4</v>
      </c>
      <c r="C115" s="40">
        <v>3</v>
      </c>
      <c r="D115" s="65">
        <v>558016</v>
      </c>
      <c r="E115" s="26" t="s">
        <v>103</v>
      </c>
      <c r="F115" s="66">
        <v>396</v>
      </c>
      <c r="G115" s="66">
        <v>555</v>
      </c>
      <c r="H115" s="67">
        <v>214</v>
      </c>
      <c r="I115" s="66">
        <v>373</v>
      </c>
      <c r="J115" s="66">
        <v>182</v>
      </c>
      <c r="K115" s="67">
        <v>97.000000000000014</v>
      </c>
      <c r="L115" s="66">
        <v>85</v>
      </c>
    </row>
    <row r="116" spans="1:14" ht="12.75">
      <c r="A116" s="40">
        <v>6</v>
      </c>
      <c r="B116" s="40">
        <v>4</v>
      </c>
      <c r="C116" s="40">
        <v>3</v>
      </c>
      <c r="D116" s="65">
        <v>566008</v>
      </c>
      <c r="E116" s="26" t="s">
        <v>114</v>
      </c>
      <c r="F116" s="66">
        <v>146</v>
      </c>
      <c r="G116" s="66">
        <v>161</v>
      </c>
      <c r="H116" s="67">
        <v>66</v>
      </c>
      <c r="I116" s="66">
        <v>81</v>
      </c>
      <c r="J116" s="66">
        <v>80</v>
      </c>
      <c r="K116" s="67">
        <v>45</v>
      </c>
      <c r="L116" s="66">
        <v>35</v>
      </c>
    </row>
    <row r="117" spans="1:14" ht="12.75">
      <c r="A117" s="40">
        <v>6</v>
      </c>
      <c r="B117" s="40">
        <v>4</v>
      </c>
      <c r="C117" s="40">
        <v>3</v>
      </c>
      <c r="D117" s="65">
        <v>370004</v>
      </c>
      <c r="E117" s="26" t="s">
        <v>71</v>
      </c>
      <c r="F117" s="66">
        <v>241.00000000000003</v>
      </c>
      <c r="G117" s="66">
        <v>314.00000000000006</v>
      </c>
      <c r="H117" s="67">
        <v>94</v>
      </c>
      <c r="I117" s="66">
        <v>167.00000000000003</v>
      </c>
      <c r="J117" s="66">
        <v>147.00000000000003</v>
      </c>
      <c r="K117" s="67">
        <v>86.000000000000028</v>
      </c>
      <c r="L117" s="66">
        <v>61.000000000000007</v>
      </c>
    </row>
    <row r="118" spans="1:14" ht="12.75">
      <c r="A118" s="40">
        <v>6</v>
      </c>
      <c r="B118" s="40">
        <v>4</v>
      </c>
      <c r="C118" s="40">
        <v>3</v>
      </c>
      <c r="D118" s="65">
        <v>562016</v>
      </c>
      <c r="E118" s="26" t="s">
        <v>108</v>
      </c>
      <c r="F118" s="66">
        <v>227</v>
      </c>
      <c r="G118" s="66">
        <v>310</v>
      </c>
      <c r="H118" s="67">
        <v>110</v>
      </c>
      <c r="I118" s="66">
        <v>193</v>
      </c>
      <c r="J118" s="66">
        <v>117</v>
      </c>
      <c r="K118" s="67">
        <v>72</v>
      </c>
      <c r="L118" s="66">
        <v>45</v>
      </c>
    </row>
    <row r="119" spans="1:14" ht="12.75">
      <c r="A119" s="40">
        <v>6</v>
      </c>
      <c r="B119" s="40">
        <v>4</v>
      </c>
      <c r="C119" s="40">
        <v>3</v>
      </c>
      <c r="D119" s="65">
        <v>382020</v>
      </c>
      <c r="E119" s="26" t="s">
        <v>86</v>
      </c>
      <c r="F119" s="66">
        <v>363</v>
      </c>
      <c r="G119" s="66">
        <v>454</v>
      </c>
      <c r="H119" s="67">
        <v>241</v>
      </c>
      <c r="I119" s="66">
        <v>332</v>
      </c>
      <c r="J119" s="66">
        <v>122.00000000000001</v>
      </c>
      <c r="K119" s="67">
        <v>63.000000000000014</v>
      </c>
      <c r="L119" s="66">
        <v>59</v>
      </c>
    </row>
    <row r="120" spans="1:14" ht="12.75">
      <c r="A120" s="40">
        <v>6</v>
      </c>
      <c r="B120" s="40">
        <v>4</v>
      </c>
      <c r="C120" s="40">
        <v>3</v>
      </c>
      <c r="D120" s="65">
        <v>954020</v>
      </c>
      <c r="E120" s="26" t="s">
        <v>141</v>
      </c>
      <c r="F120" s="66">
        <v>74</v>
      </c>
      <c r="G120" s="66">
        <v>102</v>
      </c>
      <c r="H120" s="67">
        <v>34</v>
      </c>
      <c r="I120" s="66">
        <v>62</v>
      </c>
      <c r="J120" s="66">
        <v>40</v>
      </c>
      <c r="K120" s="67">
        <v>22</v>
      </c>
      <c r="L120" s="66">
        <v>18</v>
      </c>
    </row>
    <row r="121" spans="1:14" ht="12.75">
      <c r="A121" s="40">
        <v>6</v>
      </c>
      <c r="B121" s="40">
        <v>4</v>
      </c>
      <c r="C121" s="40">
        <v>3</v>
      </c>
      <c r="D121" s="65">
        <v>162016</v>
      </c>
      <c r="E121" s="26" t="s">
        <v>42</v>
      </c>
      <c r="F121" s="66">
        <v>227</v>
      </c>
      <c r="G121" s="66">
        <v>328</v>
      </c>
      <c r="H121" s="67">
        <v>156</v>
      </c>
      <c r="I121" s="66">
        <v>257</v>
      </c>
      <c r="J121" s="66">
        <v>71</v>
      </c>
      <c r="K121" s="67">
        <v>26</v>
      </c>
      <c r="L121" s="66">
        <v>45</v>
      </c>
    </row>
    <row r="122" spans="1:14" ht="12.75">
      <c r="A122" s="40">
        <v>6</v>
      </c>
      <c r="B122" s="40">
        <v>4</v>
      </c>
      <c r="C122" s="40">
        <v>3</v>
      </c>
      <c r="D122" s="65">
        <v>154032</v>
      </c>
      <c r="E122" s="26" t="s">
        <v>28</v>
      </c>
      <c r="F122" s="66">
        <v>210</v>
      </c>
      <c r="G122" s="66">
        <v>211</v>
      </c>
      <c r="H122" s="67">
        <v>112</v>
      </c>
      <c r="I122" s="66">
        <v>113</v>
      </c>
      <c r="J122" s="66">
        <v>98</v>
      </c>
      <c r="K122" s="67">
        <v>50.000000000000007</v>
      </c>
      <c r="L122" s="66">
        <v>48</v>
      </c>
    </row>
    <row r="123" spans="1:14" ht="12.75">
      <c r="A123" s="40">
        <v>6</v>
      </c>
      <c r="B123" s="40">
        <v>4</v>
      </c>
      <c r="C123" s="40">
        <v>3</v>
      </c>
      <c r="D123" s="65">
        <v>382024</v>
      </c>
      <c r="E123" s="26" t="s">
        <v>87</v>
      </c>
      <c r="F123" s="66">
        <v>132</v>
      </c>
      <c r="G123" s="66">
        <v>133</v>
      </c>
      <c r="H123" s="67">
        <v>44</v>
      </c>
      <c r="I123" s="66">
        <v>45</v>
      </c>
      <c r="J123" s="66">
        <v>88</v>
      </c>
      <c r="K123" s="67">
        <v>41</v>
      </c>
      <c r="L123" s="66">
        <v>47</v>
      </c>
    </row>
    <row r="124" spans="1:14" ht="12.75">
      <c r="A124" s="40">
        <v>6</v>
      </c>
      <c r="B124" s="40">
        <v>4</v>
      </c>
      <c r="C124" s="40">
        <v>3</v>
      </c>
      <c r="D124" s="65">
        <v>378016</v>
      </c>
      <c r="E124" s="26" t="s">
        <v>80</v>
      </c>
      <c r="F124" s="66">
        <v>179</v>
      </c>
      <c r="G124" s="66">
        <v>189</v>
      </c>
      <c r="H124" s="67">
        <v>106</v>
      </c>
      <c r="I124" s="66">
        <v>116</v>
      </c>
      <c r="J124" s="66">
        <v>73</v>
      </c>
      <c r="K124" s="67">
        <v>23</v>
      </c>
      <c r="L124" s="66">
        <v>50</v>
      </c>
    </row>
    <row r="125" spans="1:14" ht="12.75">
      <c r="A125" s="40">
        <v>6</v>
      </c>
      <c r="B125" s="40">
        <v>4</v>
      </c>
      <c r="C125" s="40">
        <v>3</v>
      </c>
      <c r="D125" s="65">
        <v>382028</v>
      </c>
      <c r="E125" s="26" t="s">
        <v>88</v>
      </c>
      <c r="F125" s="66">
        <v>208</v>
      </c>
      <c r="G125" s="66">
        <v>211</v>
      </c>
      <c r="H125" s="67">
        <v>118</v>
      </c>
      <c r="I125" s="66">
        <v>121</v>
      </c>
      <c r="J125" s="66">
        <v>90</v>
      </c>
      <c r="K125" s="67">
        <v>44.000000000000007</v>
      </c>
      <c r="L125" s="66">
        <v>46</v>
      </c>
    </row>
    <row r="126" spans="1:14" ht="12.75">
      <c r="A126" s="40">
        <v>6</v>
      </c>
      <c r="B126" s="40">
        <v>4</v>
      </c>
      <c r="C126" s="40">
        <v>3</v>
      </c>
      <c r="D126" s="65">
        <v>382044</v>
      </c>
      <c r="E126" s="26" t="s">
        <v>90</v>
      </c>
      <c r="F126" s="66">
        <v>215</v>
      </c>
      <c r="G126" s="66">
        <v>254</v>
      </c>
      <c r="H126" s="67">
        <v>158</v>
      </c>
      <c r="I126" s="66">
        <v>197</v>
      </c>
      <c r="J126" s="66">
        <v>57.000000000000014</v>
      </c>
      <c r="K126" s="67">
        <v>18.000000000000004</v>
      </c>
      <c r="L126" s="66">
        <v>39.000000000000007</v>
      </c>
    </row>
    <row r="127" spans="1:14" ht="12.75">
      <c r="A127" s="40">
        <v>6</v>
      </c>
      <c r="B127" s="40">
        <v>4</v>
      </c>
      <c r="C127" s="40">
        <v>3</v>
      </c>
      <c r="D127" s="65">
        <v>570028</v>
      </c>
      <c r="E127" s="26" t="s">
        <v>120</v>
      </c>
      <c r="F127" s="66">
        <v>407</v>
      </c>
      <c r="G127" s="66">
        <v>480</v>
      </c>
      <c r="H127" s="67">
        <v>328</v>
      </c>
      <c r="I127" s="66">
        <v>401</v>
      </c>
      <c r="J127" s="66">
        <v>79</v>
      </c>
      <c r="K127" s="67">
        <v>39</v>
      </c>
      <c r="L127" s="66">
        <v>40</v>
      </c>
    </row>
    <row r="128" spans="1:14" ht="12.75">
      <c r="A128" s="40">
        <v>6</v>
      </c>
      <c r="B128" s="40">
        <v>4</v>
      </c>
      <c r="C128" s="40">
        <v>3</v>
      </c>
      <c r="D128" s="65">
        <v>378024</v>
      </c>
      <c r="E128" s="26" t="s">
        <v>81</v>
      </c>
      <c r="F128" s="66">
        <v>216</v>
      </c>
      <c r="G128" s="66">
        <v>324</v>
      </c>
      <c r="H128" s="67">
        <v>144</v>
      </c>
      <c r="I128" s="66">
        <v>251.99999999999997</v>
      </c>
      <c r="J128" s="66">
        <v>72</v>
      </c>
      <c r="K128" s="67">
        <v>35.000000000000007</v>
      </c>
      <c r="L128" s="66">
        <v>37</v>
      </c>
    </row>
    <row r="129" spans="1:12" ht="12.75">
      <c r="A129" s="40">
        <v>6</v>
      </c>
      <c r="B129" s="40">
        <v>4</v>
      </c>
      <c r="C129" s="40">
        <v>3</v>
      </c>
      <c r="D129" s="65">
        <v>962052</v>
      </c>
      <c r="E129" s="26" t="s">
        <v>154</v>
      </c>
      <c r="F129" s="66">
        <v>156</v>
      </c>
      <c r="G129" s="66">
        <v>195</v>
      </c>
      <c r="H129" s="67">
        <v>58</v>
      </c>
      <c r="I129" s="66">
        <v>97</v>
      </c>
      <c r="J129" s="66">
        <v>98</v>
      </c>
      <c r="K129" s="67">
        <v>43</v>
      </c>
      <c r="L129" s="66">
        <v>55</v>
      </c>
    </row>
    <row r="130" spans="1:12" ht="12.75">
      <c r="A130" s="40">
        <v>6</v>
      </c>
      <c r="B130" s="40">
        <v>4</v>
      </c>
      <c r="C130" s="40">
        <v>3</v>
      </c>
      <c r="D130" s="65">
        <v>770032</v>
      </c>
      <c r="E130" s="26" t="s">
        <v>131</v>
      </c>
      <c r="F130" s="66">
        <v>273</v>
      </c>
      <c r="G130" s="66">
        <v>410</v>
      </c>
      <c r="H130" s="67">
        <v>132</v>
      </c>
      <c r="I130" s="66">
        <v>269</v>
      </c>
      <c r="J130" s="66">
        <v>141</v>
      </c>
      <c r="K130" s="67">
        <v>89.000000000000014</v>
      </c>
      <c r="L130" s="66">
        <v>52</v>
      </c>
    </row>
    <row r="131" spans="1:12" ht="12.75">
      <c r="A131" s="40">
        <v>6</v>
      </c>
      <c r="B131" s="40">
        <v>4</v>
      </c>
      <c r="C131" s="40">
        <v>3</v>
      </c>
      <c r="D131" s="65">
        <v>374036</v>
      </c>
      <c r="E131" s="26" t="s">
        <v>76</v>
      </c>
      <c r="F131" s="66">
        <v>150</v>
      </c>
      <c r="G131" s="66">
        <v>203</v>
      </c>
      <c r="H131" s="67">
        <v>76</v>
      </c>
      <c r="I131" s="66">
        <v>129</v>
      </c>
      <c r="J131" s="66">
        <v>74</v>
      </c>
      <c r="K131" s="67">
        <v>36</v>
      </c>
      <c r="L131" s="66">
        <v>38</v>
      </c>
    </row>
    <row r="132" spans="1:12" ht="12.75">
      <c r="A132" s="40">
        <v>6</v>
      </c>
      <c r="B132" s="40">
        <v>4</v>
      </c>
      <c r="C132" s="40">
        <v>3</v>
      </c>
      <c r="D132" s="65">
        <v>754028</v>
      </c>
      <c r="E132" s="26" t="s">
        <v>269</v>
      </c>
      <c r="F132" s="66">
        <v>295</v>
      </c>
      <c r="G132" s="66">
        <v>388</v>
      </c>
      <c r="H132" s="67">
        <v>166</v>
      </c>
      <c r="I132" s="66">
        <v>259</v>
      </c>
      <c r="J132" s="66">
        <v>129</v>
      </c>
      <c r="K132" s="67">
        <v>58.000000000000007</v>
      </c>
      <c r="L132" s="66">
        <v>71</v>
      </c>
    </row>
    <row r="133" spans="1:12" ht="12.75">
      <c r="A133" s="40">
        <v>6</v>
      </c>
      <c r="B133" s="40">
        <v>4</v>
      </c>
      <c r="C133" s="40">
        <v>3</v>
      </c>
      <c r="D133" s="65">
        <v>382048</v>
      </c>
      <c r="E133" s="26" t="s">
        <v>91</v>
      </c>
      <c r="F133" s="66">
        <v>131</v>
      </c>
      <c r="G133" s="66">
        <v>181</v>
      </c>
      <c r="H133" s="67">
        <v>75</v>
      </c>
      <c r="I133" s="66">
        <v>125</v>
      </c>
      <c r="J133" s="66">
        <v>56</v>
      </c>
      <c r="K133" s="67">
        <v>29</v>
      </c>
      <c r="L133" s="66">
        <v>27</v>
      </c>
    </row>
    <row r="134" spans="1:12" ht="12.75">
      <c r="A134" s="40">
        <v>6</v>
      </c>
      <c r="B134" s="40">
        <v>4</v>
      </c>
      <c r="C134" s="40">
        <v>3</v>
      </c>
      <c r="D134" s="65">
        <v>170032</v>
      </c>
      <c r="E134" s="26" t="s">
        <v>51</v>
      </c>
      <c r="F134" s="66">
        <v>195</v>
      </c>
      <c r="G134" s="66">
        <v>204</v>
      </c>
      <c r="H134" s="67">
        <v>106</v>
      </c>
      <c r="I134" s="66">
        <v>115</v>
      </c>
      <c r="J134" s="66">
        <v>89</v>
      </c>
      <c r="K134" s="67">
        <v>46</v>
      </c>
      <c r="L134" s="66">
        <v>43.000000000000007</v>
      </c>
    </row>
    <row r="135" spans="1:12" ht="12.75">
      <c r="A135" s="40">
        <v>6</v>
      </c>
      <c r="B135" s="40">
        <v>4</v>
      </c>
      <c r="C135" s="40">
        <v>3</v>
      </c>
      <c r="D135" s="65">
        <v>378028</v>
      </c>
      <c r="E135" s="26" t="s">
        <v>82</v>
      </c>
      <c r="F135" s="66">
        <v>167</v>
      </c>
      <c r="G135" s="66">
        <v>212</v>
      </c>
      <c r="H135" s="67">
        <v>104</v>
      </c>
      <c r="I135" s="66">
        <v>149</v>
      </c>
      <c r="J135" s="66">
        <v>63</v>
      </c>
      <c r="K135" s="67">
        <v>18</v>
      </c>
      <c r="L135" s="66">
        <v>45</v>
      </c>
    </row>
    <row r="136" spans="1:12" ht="12.75">
      <c r="A136" s="40">
        <v>6</v>
      </c>
      <c r="B136" s="40">
        <v>4</v>
      </c>
      <c r="C136" s="40">
        <v>3</v>
      </c>
      <c r="D136" s="65">
        <v>958040</v>
      </c>
      <c r="E136" s="26" t="s">
        <v>147</v>
      </c>
      <c r="F136" s="66">
        <v>130</v>
      </c>
      <c r="G136" s="66">
        <v>178</v>
      </c>
      <c r="H136" s="67">
        <v>85</v>
      </c>
      <c r="I136" s="66">
        <v>133</v>
      </c>
      <c r="J136" s="66">
        <v>45</v>
      </c>
      <c r="K136" s="67">
        <v>23</v>
      </c>
      <c r="L136" s="66">
        <v>22</v>
      </c>
    </row>
    <row r="137" spans="1:12" ht="12.75">
      <c r="A137" s="40">
        <v>6</v>
      </c>
      <c r="B137" s="40">
        <v>4</v>
      </c>
      <c r="C137" s="40">
        <v>3</v>
      </c>
      <c r="D137" s="65">
        <v>954028</v>
      </c>
      <c r="E137" s="26" t="s">
        <v>143</v>
      </c>
      <c r="F137" s="66">
        <v>172</v>
      </c>
      <c r="G137" s="66">
        <v>173</v>
      </c>
      <c r="H137" s="67">
        <v>120</v>
      </c>
      <c r="I137" s="66">
        <v>121</v>
      </c>
      <c r="J137" s="66">
        <v>52</v>
      </c>
      <c r="K137" s="67">
        <v>37</v>
      </c>
      <c r="L137" s="66">
        <v>15</v>
      </c>
    </row>
    <row r="138" spans="1:12" ht="12.75">
      <c r="A138" s="40">
        <v>6</v>
      </c>
      <c r="B138" s="40">
        <v>4</v>
      </c>
      <c r="C138" s="40">
        <v>3</v>
      </c>
      <c r="D138" s="65">
        <v>958044</v>
      </c>
      <c r="E138" s="26" t="s">
        <v>148</v>
      </c>
      <c r="F138" s="66">
        <v>69</v>
      </c>
      <c r="G138" s="66">
        <v>86</v>
      </c>
      <c r="H138" s="67">
        <v>31</v>
      </c>
      <c r="I138" s="66">
        <v>48</v>
      </c>
      <c r="J138" s="66">
        <v>38</v>
      </c>
      <c r="K138" s="67">
        <v>21</v>
      </c>
      <c r="L138" s="66">
        <v>17</v>
      </c>
    </row>
    <row r="139" spans="1:12" ht="12.75">
      <c r="A139" s="40">
        <v>6</v>
      </c>
      <c r="B139" s="40">
        <v>4</v>
      </c>
      <c r="C139" s="40">
        <v>3</v>
      </c>
      <c r="D139" s="65">
        <v>754044</v>
      </c>
      <c r="E139" s="26" t="s">
        <v>220</v>
      </c>
      <c r="F139" s="66">
        <v>162</v>
      </c>
      <c r="G139" s="66">
        <v>226</v>
      </c>
      <c r="H139" s="67">
        <v>96</v>
      </c>
      <c r="I139" s="66">
        <v>160</v>
      </c>
      <c r="J139" s="66">
        <v>66</v>
      </c>
      <c r="K139" s="67">
        <v>29</v>
      </c>
      <c r="L139" s="66">
        <v>37</v>
      </c>
    </row>
    <row r="140" spans="1:12" ht="12.75">
      <c r="A140" s="40">
        <v>6</v>
      </c>
      <c r="B140" s="40">
        <v>4</v>
      </c>
      <c r="C140" s="40">
        <v>3</v>
      </c>
      <c r="D140" s="65">
        <v>974044</v>
      </c>
      <c r="E140" s="26" t="s">
        <v>159</v>
      </c>
      <c r="F140" s="66">
        <v>254</v>
      </c>
      <c r="G140" s="66">
        <v>369</v>
      </c>
      <c r="H140" s="67">
        <v>117</v>
      </c>
      <c r="I140" s="66">
        <v>232</v>
      </c>
      <c r="J140" s="66">
        <v>137</v>
      </c>
      <c r="K140" s="67">
        <v>65.000000000000014</v>
      </c>
      <c r="L140" s="66">
        <v>72</v>
      </c>
    </row>
    <row r="141" spans="1:12" ht="12.75">
      <c r="A141" s="40">
        <v>6</v>
      </c>
      <c r="B141" s="40">
        <v>4</v>
      </c>
      <c r="C141" s="40">
        <v>3</v>
      </c>
      <c r="D141" s="65">
        <v>378032</v>
      </c>
      <c r="E141" s="26" t="s">
        <v>83</v>
      </c>
      <c r="F141" s="66">
        <v>241</v>
      </c>
      <c r="G141" s="66">
        <v>264</v>
      </c>
      <c r="H141" s="67">
        <v>139</v>
      </c>
      <c r="I141" s="66">
        <v>162</v>
      </c>
      <c r="J141" s="66">
        <v>102</v>
      </c>
      <c r="K141" s="67">
        <v>38</v>
      </c>
      <c r="L141" s="66">
        <v>64</v>
      </c>
    </row>
    <row r="142" spans="1:12" ht="12.75">
      <c r="A142" s="40">
        <v>6</v>
      </c>
      <c r="B142" s="40">
        <v>4</v>
      </c>
      <c r="C142" s="40">
        <v>3</v>
      </c>
      <c r="D142" s="65">
        <v>954032</v>
      </c>
      <c r="E142" s="26" t="s">
        <v>144</v>
      </c>
      <c r="F142" s="66">
        <v>174</v>
      </c>
      <c r="G142" s="66">
        <v>231</v>
      </c>
      <c r="H142" s="67">
        <v>98</v>
      </c>
      <c r="I142" s="66">
        <v>155</v>
      </c>
      <c r="J142" s="66">
        <v>76</v>
      </c>
      <c r="K142" s="67">
        <v>44</v>
      </c>
      <c r="L142" s="66">
        <v>32</v>
      </c>
    </row>
    <row r="143" spans="1:12" ht="12.75">
      <c r="A143" s="40">
        <v>6</v>
      </c>
      <c r="B143" s="40">
        <v>4</v>
      </c>
      <c r="C143" s="40">
        <v>3</v>
      </c>
      <c r="D143" s="65">
        <v>374048</v>
      </c>
      <c r="E143" s="26" t="s">
        <v>77</v>
      </c>
      <c r="F143" s="66">
        <v>145</v>
      </c>
      <c r="G143" s="66">
        <v>148</v>
      </c>
      <c r="H143" s="67">
        <v>57</v>
      </c>
      <c r="I143" s="66">
        <v>60.000000000000007</v>
      </c>
      <c r="J143" s="66">
        <v>88</v>
      </c>
      <c r="K143" s="67">
        <v>49</v>
      </c>
      <c r="L143" s="66">
        <v>39</v>
      </c>
    </row>
    <row r="144" spans="1:12" ht="12.75">
      <c r="A144" s="40">
        <v>6</v>
      </c>
      <c r="B144" s="40">
        <v>4</v>
      </c>
      <c r="C144" s="40">
        <v>3</v>
      </c>
      <c r="D144" s="65">
        <v>374052</v>
      </c>
      <c r="E144" s="26" t="s">
        <v>78</v>
      </c>
      <c r="F144" s="66">
        <v>92</v>
      </c>
      <c r="G144" s="66">
        <v>114</v>
      </c>
      <c r="H144" s="67">
        <v>56</v>
      </c>
      <c r="I144" s="66">
        <v>78</v>
      </c>
      <c r="J144" s="66">
        <v>36</v>
      </c>
      <c r="K144" s="67">
        <v>18</v>
      </c>
      <c r="L144" s="66">
        <v>18.000000000000004</v>
      </c>
    </row>
    <row r="145" spans="1:19" ht="12.75">
      <c r="A145" s="68"/>
      <c r="B145" s="68"/>
      <c r="C145" s="68"/>
      <c r="D145" s="69"/>
      <c r="E145" s="71" t="s">
        <v>213</v>
      </c>
      <c r="F145" s="158">
        <v>7397</v>
      </c>
      <c r="G145" s="158">
        <v>9443</v>
      </c>
      <c r="H145" s="158">
        <v>4272</v>
      </c>
      <c r="I145" s="158">
        <v>6318</v>
      </c>
      <c r="J145" s="158">
        <v>3125</v>
      </c>
      <c r="K145" s="158">
        <v>1574</v>
      </c>
      <c r="L145" s="158">
        <v>1551</v>
      </c>
      <c r="M145" s="5"/>
      <c r="N145" s="5"/>
      <c r="O145" s="5"/>
      <c r="P145" s="5"/>
      <c r="Q145" s="5"/>
      <c r="R145" s="5"/>
      <c r="S145" s="5"/>
    </row>
    <row r="146" spans="1:19" ht="12.75">
      <c r="A146" s="40">
        <v>7</v>
      </c>
      <c r="B146" s="40">
        <v>1</v>
      </c>
      <c r="C146" s="40">
        <v>4</v>
      </c>
      <c r="D146" s="65">
        <v>362008</v>
      </c>
      <c r="E146" s="26" t="s">
        <v>63</v>
      </c>
      <c r="F146" s="66">
        <v>441.00000000000006</v>
      </c>
      <c r="G146" s="66">
        <v>596</v>
      </c>
      <c r="H146" s="67">
        <v>205</v>
      </c>
      <c r="I146" s="66">
        <v>360</v>
      </c>
      <c r="J146" s="66">
        <v>236.00000000000006</v>
      </c>
      <c r="K146" s="67">
        <v>86.000000000000014</v>
      </c>
      <c r="L146" s="66">
        <v>150.00000000000006</v>
      </c>
    </row>
    <row r="147" spans="1:19" ht="12.75">
      <c r="A147" s="40">
        <v>7</v>
      </c>
      <c r="B147" s="40">
        <v>1</v>
      </c>
      <c r="C147" s="40">
        <v>4</v>
      </c>
      <c r="D147" s="65">
        <v>562004</v>
      </c>
      <c r="E147" s="26" t="s">
        <v>104</v>
      </c>
      <c r="F147" s="66">
        <v>857</v>
      </c>
      <c r="G147" s="66">
        <v>1170</v>
      </c>
      <c r="H147" s="67">
        <v>441</v>
      </c>
      <c r="I147" s="66">
        <v>754</v>
      </c>
      <c r="J147" s="66">
        <v>416</v>
      </c>
      <c r="K147" s="67">
        <v>176</v>
      </c>
      <c r="L147" s="66">
        <v>239.99999999999997</v>
      </c>
    </row>
    <row r="148" spans="1:19" ht="12.75">
      <c r="A148" s="40">
        <v>7</v>
      </c>
      <c r="B148" s="40">
        <v>1</v>
      </c>
      <c r="C148" s="40">
        <v>4</v>
      </c>
      <c r="D148" s="65">
        <v>358008</v>
      </c>
      <c r="E148" s="26" t="s">
        <v>62</v>
      </c>
      <c r="F148" s="66">
        <v>560</v>
      </c>
      <c r="G148" s="66">
        <v>751</v>
      </c>
      <c r="H148" s="67">
        <v>254</v>
      </c>
      <c r="I148" s="66">
        <v>445</v>
      </c>
      <c r="J148" s="66">
        <v>306</v>
      </c>
      <c r="K148" s="67">
        <v>145.00000000000003</v>
      </c>
      <c r="L148" s="66">
        <v>161</v>
      </c>
    </row>
    <row r="149" spans="1:19" ht="12.75">
      <c r="A149" s="40">
        <v>7</v>
      </c>
      <c r="B149" s="40">
        <v>1</v>
      </c>
      <c r="C149" s="40">
        <v>4</v>
      </c>
      <c r="D149" s="65">
        <v>334012</v>
      </c>
      <c r="E149" s="26" t="s">
        <v>58</v>
      </c>
      <c r="F149" s="66">
        <v>523</v>
      </c>
      <c r="G149" s="66">
        <v>639</v>
      </c>
      <c r="H149" s="67">
        <v>249</v>
      </c>
      <c r="I149" s="66">
        <v>365</v>
      </c>
      <c r="J149" s="66">
        <v>274.00000000000006</v>
      </c>
      <c r="K149" s="67">
        <v>157.00000000000003</v>
      </c>
      <c r="L149" s="66">
        <v>117.00000000000001</v>
      </c>
    </row>
    <row r="150" spans="1:19" ht="12.75">
      <c r="A150" s="40">
        <v>7</v>
      </c>
      <c r="B150" s="40">
        <v>1</v>
      </c>
      <c r="C150" s="40">
        <v>4</v>
      </c>
      <c r="D150" s="65">
        <v>562014</v>
      </c>
      <c r="E150" s="26" t="s">
        <v>107</v>
      </c>
      <c r="F150" s="66">
        <v>1204</v>
      </c>
      <c r="G150" s="66">
        <v>1208</v>
      </c>
      <c r="H150" s="67">
        <v>677</v>
      </c>
      <c r="I150" s="66">
        <v>681.00000000000011</v>
      </c>
      <c r="J150" s="66">
        <v>527</v>
      </c>
      <c r="K150" s="67">
        <v>306.00000000000006</v>
      </c>
      <c r="L150" s="66">
        <v>220.99999999999997</v>
      </c>
    </row>
    <row r="151" spans="1:19" ht="12.75">
      <c r="A151" s="40">
        <v>7</v>
      </c>
      <c r="B151" s="40">
        <v>1</v>
      </c>
      <c r="C151" s="40">
        <v>4</v>
      </c>
      <c r="D151" s="65">
        <v>562020</v>
      </c>
      <c r="E151" s="26" t="s">
        <v>109</v>
      </c>
      <c r="F151" s="66">
        <v>427</v>
      </c>
      <c r="G151" s="66">
        <v>569</v>
      </c>
      <c r="H151" s="67">
        <v>233</v>
      </c>
      <c r="I151" s="66">
        <v>375</v>
      </c>
      <c r="J151" s="66">
        <v>194</v>
      </c>
      <c r="K151" s="67">
        <v>96</v>
      </c>
      <c r="L151" s="66">
        <v>98.000000000000014</v>
      </c>
    </row>
    <row r="152" spans="1:19" ht="12.75">
      <c r="A152" s="40">
        <v>7</v>
      </c>
      <c r="B152" s="40">
        <v>1</v>
      </c>
      <c r="C152" s="40">
        <v>4</v>
      </c>
      <c r="D152" s="65">
        <v>978024</v>
      </c>
      <c r="E152" s="26" t="s">
        <v>162</v>
      </c>
      <c r="F152" s="66">
        <v>749</v>
      </c>
      <c r="G152" s="66">
        <v>838</v>
      </c>
      <c r="H152" s="67">
        <v>246</v>
      </c>
      <c r="I152" s="66">
        <v>335</v>
      </c>
      <c r="J152" s="66">
        <v>503.00000000000006</v>
      </c>
      <c r="K152" s="67">
        <v>307</v>
      </c>
      <c r="L152" s="66">
        <v>196.00000000000006</v>
      </c>
    </row>
    <row r="153" spans="1:19" ht="12.75">
      <c r="A153" s="40">
        <v>7</v>
      </c>
      <c r="B153" s="40">
        <v>1</v>
      </c>
      <c r="C153" s="40">
        <v>4</v>
      </c>
      <c r="D153" s="65">
        <v>562024</v>
      </c>
      <c r="E153" s="26" t="s">
        <v>110</v>
      </c>
      <c r="F153" s="66">
        <v>788</v>
      </c>
      <c r="G153" s="66">
        <v>1047</v>
      </c>
      <c r="H153" s="67">
        <v>416</v>
      </c>
      <c r="I153" s="66">
        <v>675</v>
      </c>
      <c r="J153" s="66">
        <v>372</v>
      </c>
      <c r="K153" s="67">
        <v>152.00000000000003</v>
      </c>
      <c r="L153" s="66">
        <v>220</v>
      </c>
    </row>
    <row r="154" spans="1:19" ht="12.75">
      <c r="A154" s="40">
        <v>7</v>
      </c>
      <c r="B154" s="40">
        <v>1</v>
      </c>
      <c r="C154" s="40">
        <v>4</v>
      </c>
      <c r="D154" s="65">
        <v>770024</v>
      </c>
      <c r="E154" s="26" t="s">
        <v>130</v>
      </c>
      <c r="F154" s="66">
        <v>707</v>
      </c>
      <c r="G154" s="66">
        <v>1071</v>
      </c>
      <c r="H154" s="67">
        <v>464</v>
      </c>
      <c r="I154" s="66">
        <v>827.99999999999989</v>
      </c>
      <c r="J154" s="66">
        <v>243.00000000000006</v>
      </c>
      <c r="K154" s="67">
        <v>121.00000000000003</v>
      </c>
      <c r="L154" s="66">
        <v>122.00000000000003</v>
      </c>
    </row>
    <row r="155" spans="1:19" ht="12.75">
      <c r="A155" s="40">
        <v>7</v>
      </c>
      <c r="B155" s="40">
        <v>1</v>
      </c>
      <c r="C155" s="40">
        <v>4</v>
      </c>
      <c r="D155" s="65">
        <v>562032</v>
      </c>
      <c r="E155" s="26" t="s">
        <v>112</v>
      </c>
      <c r="F155" s="66">
        <v>987</v>
      </c>
      <c r="G155" s="66">
        <v>1011</v>
      </c>
      <c r="H155" s="67">
        <v>600</v>
      </c>
      <c r="I155" s="66">
        <v>624</v>
      </c>
      <c r="J155" s="66">
        <v>387</v>
      </c>
      <c r="K155" s="67">
        <v>201</v>
      </c>
      <c r="L155" s="66">
        <v>186</v>
      </c>
    </row>
    <row r="156" spans="1:19" ht="12.75">
      <c r="A156" s="40">
        <v>7</v>
      </c>
      <c r="B156" s="40">
        <v>1</v>
      </c>
      <c r="C156" s="40">
        <v>4</v>
      </c>
      <c r="D156" s="65">
        <v>334032</v>
      </c>
      <c r="E156" s="26" t="s">
        <v>60</v>
      </c>
      <c r="F156" s="66">
        <v>658</v>
      </c>
      <c r="G156" s="66">
        <v>862</v>
      </c>
      <c r="H156" s="67">
        <v>335</v>
      </c>
      <c r="I156" s="66">
        <v>539</v>
      </c>
      <c r="J156" s="66">
        <v>323</v>
      </c>
      <c r="K156" s="67">
        <v>165</v>
      </c>
      <c r="L156" s="66">
        <v>158</v>
      </c>
    </row>
    <row r="157" spans="1:19" ht="12.75">
      <c r="A157" s="68"/>
      <c r="B157" s="68"/>
      <c r="C157" s="68"/>
      <c r="D157" s="69"/>
      <c r="E157" s="71" t="s">
        <v>214</v>
      </c>
      <c r="F157" s="158">
        <v>7901</v>
      </c>
      <c r="G157" s="158">
        <v>9762</v>
      </c>
      <c r="H157" s="158">
        <v>4120</v>
      </c>
      <c r="I157" s="158">
        <v>5981</v>
      </c>
      <c r="J157" s="158">
        <v>3781</v>
      </c>
      <c r="K157" s="158">
        <v>1912</v>
      </c>
      <c r="L157" s="158">
        <v>1869</v>
      </c>
      <c r="M157" s="5"/>
      <c r="N157" s="5"/>
      <c r="O157" s="5"/>
      <c r="P157" s="5"/>
      <c r="Q157" s="5"/>
      <c r="R157" s="5"/>
      <c r="S157" s="5"/>
    </row>
    <row r="158" spans="1:19" ht="12.75">
      <c r="A158" s="40">
        <v>8</v>
      </c>
      <c r="B158" s="40">
        <v>2</v>
      </c>
      <c r="C158" s="40">
        <v>4</v>
      </c>
      <c r="D158" s="65">
        <v>570004</v>
      </c>
      <c r="E158" s="26" t="s">
        <v>118</v>
      </c>
      <c r="F158" s="66">
        <v>548</v>
      </c>
      <c r="G158" s="66">
        <v>774</v>
      </c>
      <c r="H158" s="67">
        <v>285</v>
      </c>
      <c r="I158" s="66">
        <v>511</v>
      </c>
      <c r="J158" s="66">
        <v>263</v>
      </c>
      <c r="K158" s="67">
        <v>125</v>
      </c>
      <c r="L158" s="66">
        <v>138</v>
      </c>
    </row>
    <row r="159" spans="1:19" ht="12.75">
      <c r="A159" s="40">
        <v>8</v>
      </c>
      <c r="B159" s="40">
        <v>2</v>
      </c>
      <c r="C159" s="40">
        <v>4</v>
      </c>
      <c r="D159" s="65">
        <v>766008</v>
      </c>
      <c r="E159" s="26" t="s">
        <v>125</v>
      </c>
      <c r="F159" s="66">
        <v>326</v>
      </c>
      <c r="G159" s="66">
        <v>450</v>
      </c>
      <c r="H159" s="67">
        <v>176</v>
      </c>
      <c r="I159" s="66">
        <v>300</v>
      </c>
      <c r="J159" s="66">
        <v>150</v>
      </c>
      <c r="K159" s="67">
        <v>68</v>
      </c>
      <c r="L159" s="66">
        <v>82</v>
      </c>
    </row>
    <row r="160" spans="1:19" ht="12.75">
      <c r="A160" s="40">
        <v>8</v>
      </c>
      <c r="B160" s="40">
        <v>2</v>
      </c>
      <c r="C160" s="40">
        <v>4</v>
      </c>
      <c r="D160" s="65">
        <v>766020</v>
      </c>
      <c r="E160" s="26" t="s">
        <v>126</v>
      </c>
      <c r="F160" s="66">
        <v>704</v>
      </c>
      <c r="G160" s="66">
        <v>1054</v>
      </c>
      <c r="H160" s="67">
        <v>372</v>
      </c>
      <c r="I160" s="66">
        <v>722</v>
      </c>
      <c r="J160" s="66">
        <v>332</v>
      </c>
      <c r="K160" s="67">
        <v>141.00000000000003</v>
      </c>
      <c r="L160" s="66">
        <v>191</v>
      </c>
    </row>
    <row r="161" spans="1:19" ht="12.75">
      <c r="A161" s="40">
        <v>8</v>
      </c>
      <c r="B161" s="40">
        <v>2</v>
      </c>
      <c r="C161" s="40">
        <v>4</v>
      </c>
      <c r="D161" s="65">
        <v>562012</v>
      </c>
      <c r="E161" s="26" t="s">
        <v>106</v>
      </c>
      <c r="F161" s="66">
        <v>381</v>
      </c>
      <c r="G161" s="66">
        <v>468</v>
      </c>
      <c r="H161" s="67">
        <v>168</v>
      </c>
      <c r="I161" s="66">
        <v>255.00000000000003</v>
      </c>
      <c r="J161" s="66">
        <v>213</v>
      </c>
      <c r="K161" s="67">
        <v>109</v>
      </c>
      <c r="L161" s="66">
        <v>104</v>
      </c>
    </row>
    <row r="162" spans="1:19" ht="12.75">
      <c r="A162" s="40">
        <v>8</v>
      </c>
      <c r="B162" s="40">
        <v>2</v>
      </c>
      <c r="C162" s="40">
        <v>4</v>
      </c>
      <c r="D162" s="65">
        <v>758012</v>
      </c>
      <c r="E162" s="26" t="s">
        <v>123</v>
      </c>
      <c r="F162" s="66">
        <v>668</v>
      </c>
      <c r="G162" s="66">
        <v>906.00000000000011</v>
      </c>
      <c r="H162" s="67">
        <v>383</v>
      </c>
      <c r="I162" s="66">
        <v>621.00000000000011</v>
      </c>
      <c r="J162" s="66">
        <v>285</v>
      </c>
      <c r="K162" s="67">
        <v>102</v>
      </c>
      <c r="L162" s="66">
        <v>183</v>
      </c>
    </row>
    <row r="163" spans="1:19" ht="12.75">
      <c r="A163" s="40">
        <v>8</v>
      </c>
      <c r="B163" s="40">
        <v>2</v>
      </c>
      <c r="C163" s="40">
        <v>4</v>
      </c>
      <c r="D163" s="65">
        <v>962024</v>
      </c>
      <c r="E163" s="26" t="s">
        <v>151</v>
      </c>
      <c r="F163" s="66">
        <v>373</v>
      </c>
      <c r="G163" s="66">
        <v>466</v>
      </c>
      <c r="H163" s="67">
        <v>128</v>
      </c>
      <c r="I163" s="66">
        <v>221</v>
      </c>
      <c r="J163" s="66">
        <v>245</v>
      </c>
      <c r="K163" s="67">
        <v>160</v>
      </c>
      <c r="L163" s="66">
        <v>85</v>
      </c>
    </row>
    <row r="164" spans="1:19" ht="12.75">
      <c r="A164" s="40">
        <v>8</v>
      </c>
      <c r="B164" s="40">
        <v>2</v>
      </c>
      <c r="C164" s="40">
        <v>4</v>
      </c>
      <c r="D164" s="65">
        <v>362032</v>
      </c>
      <c r="E164" s="26" t="s">
        <v>68</v>
      </c>
      <c r="F164" s="66">
        <v>709</v>
      </c>
      <c r="G164" s="66">
        <v>930.00000000000011</v>
      </c>
      <c r="H164" s="67">
        <v>445</v>
      </c>
      <c r="I164" s="66">
        <v>666.00000000000011</v>
      </c>
      <c r="J164" s="66">
        <v>264</v>
      </c>
      <c r="K164" s="67">
        <v>101</v>
      </c>
      <c r="L164" s="66">
        <v>163</v>
      </c>
    </row>
    <row r="165" spans="1:19" ht="12.75">
      <c r="A165" s="40">
        <v>8</v>
      </c>
      <c r="B165" s="40">
        <v>2</v>
      </c>
      <c r="C165" s="40">
        <v>4</v>
      </c>
      <c r="D165" s="65">
        <v>962032</v>
      </c>
      <c r="E165" s="26" t="s">
        <v>152</v>
      </c>
      <c r="F165" s="66">
        <v>495</v>
      </c>
      <c r="G165" s="66">
        <v>715</v>
      </c>
      <c r="H165" s="67">
        <v>255</v>
      </c>
      <c r="I165" s="66">
        <v>475</v>
      </c>
      <c r="J165" s="66">
        <v>240</v>
      </c>
      <c r="K165" s="67">
        <v>86</v>
      </c>
      <c r="L165" s="66">
        <v>154</v>
      </c>
    </row>
    <row r="166" spans="1:19" ht="12.75">
      <c r="A166" s="40">
        <v>8</v>
      </c>
      <c r="B166" s="40">
        <v>2</v>
      </c>
      <c r="C166" s="40">
        <v>4</v>
      </c>
      <c r="D166" s="65">
        <v>170024</v>
      </c>
      <c r="E166" s="26" t="s">
        <v>50</v>
      </c>
      <c r="F166" s="66">
        <v>1126</v>
      </c>
      <c r="G166" s="66">
        <v>1136</v>
      </c>
      <c r="H166" s="67">
        <v>723</v>
      </c>
      <c r="I166" s="66">
        <v>733</v>
      </c>
      <c r="J166" s="66">
        <v>403</v>
      </c>
      <c r="K166" s="67">
        <v>136</v>
      </c>
      <c r="L166" s="66">
        <v>267</v>
      </c>
    </row>
    <row r="167" spans="1:19" ht="12.75">
      <c r="A167" s="40">
        <v>8</v>
      </c>
      <c r="B167" s="40">
        <v>2</v>
      </c>
      <c r="C167" s="40">
        <v>4</v>
      </c>
      <c r="D167" s="65">
        <v>162024</v>
      </c>
      <c r="E167" s="26" t="s">
        <v>44</v>
      </c>
      <c r="F167" s="66">
        <v>1076</v>
      </c>
      <c r="G167" s="66">
        <v>1513.0000000000002</v>
      </c>
      <c r="H167" s="67">
        <v>594</v>
      </c>
      <c r="I167" s="66">
        <v>1031.0000000000002</v>
      </c>
      <c r="J167" s="66">
        <v>482.00000000000006</v>
      </c>
      <c r="K167" s="67">
        <v>192.00000000000006</v>
      </c>
      <c r="L167" s="66">
        <v>290</v>
      </c>
    </row>
    <row r="168" spans="1:19" ht="12.75">
      <c r="A168" s="40">
        <v>8</v>
      </c>
      <c r="B168" s="40">
        <v>2</v>
      </c>
      <c r="C168" s="40">
        <v>4</v>
      </c>
      <c r="D168" s="65">
        <v>774032</v>
      </c>
      <c r="E168" s="26" t="s">
        <v>132</v>
      </c>
      <c r="F168" s="66">
        <v>1380</v>
      </c>
      <c r="G168" s="66">
        <v>1732</v>
      </c>
      <c r="H168" s="67">
        <v>733</v>
      </c>
      <c r="I168" s="66">
        <v>1085</v>
      </c>
      <c r="J168" s="66">
        <v>647</v>
      </c>
      <c r="K168" s="67">
        <v>260</v>
      </c>
      <c r="L168" s="66">
        <v>386.99999999999994</v>
      </c>
    </row>
    <row r="169" spans="1:19" ht="12.75">
      <c r="A169" s="40">
        <v>8</v>
      </c>
      <c r="B169" s="40">
        <v>2</v>
      </c>
      <c r="C169" s="40">
        <v>4</v>
      </c>
      <c r="D169" s="65">
        <v>970040</v>
      </c>
      <c r="E169" s="26" t="s">
        <v>156</v>
      </c>
      <c r="F169" s="66">
        <v>771</v>
      </c>
      <c r="G169" s="66">
        <v>1037</v>
      </c>
      <c r="H169" s="67">
        <v>388</v>
      </c>
      <c r="I169" s="66">
        <v>654.00000000000011</v>
      </c>
      <c r="J169" s="66">
        <v>383</v>
      </c>
      <c r="K169" s="67">
        <v>170.00000000000003</v>
      </c>
      <c r="L169" s="66">
        <v>212.99999999999994</v>
      </c>
    </row>
    <row r="170" spans="1:19" ht="12.75">
      <c r="A170" s="40">
        <v>8</v>
      </c>
      <c r="B170" s="40">
        <v>2</v>
      </c>
      <c r="C170" s="40">
        <v>4</v>
      </c>
      <c r="D170" s="65">
        <v>382068</v>
      </c>
      <c r="E170" s="26" t="s">
        <v>94</v>
      </c>
      <c r="F170" s="66">
        <v>596</v>
      </c>
      <c r="G170" s="66">
        <v>658</v>
      </c>
      <c r="H170" s="67">
        <v>323</v>
      </c>
      <c r="I170" s="66">
        <v>385</v>
      </c>
      <c r="J170" s="66">
        <v>273</v>
      </c>
      <c r="K170" s="67">
        <v>93</v>
      </c>
      <c r="L170" s="66">
        <v>180</v>
      </c>
    </row>
    <row r="171" spans="1:19" ht="12.75">
      <c r="A171" s="40">
        <v>8</v>
      </c>
      <c r="B171" s="40">
        <v>2</v>
      </c>
      <c r="C171" s="40">
        <v>4</v>
      </c>
      <c r="D171" s="65">
        <v>978036</v>
      </c>
      <c r="E171" s="26" t="s">
        <v>165</v>
      </c>
      <c r="F171" s="66">
        <v>422</v>
      </c>
      <c r="G171" s="66">
        <v>516</v>
      </c>
      <c r="H171" s="67">
        <v>164</v>
      </c>
      <c r="I171" s="66">
        <v>258</v>
      </c>
      <c r="J171" s="66">
        <v>258</v>
      </c>
      <c r="K171" s="67">
        <v>133.00000000000003</v>
      </c>
      <c r="L171" s="66">
        <v>125</v>
      </c>
    </row>
    <row r="172" spans="1:19" ht="12.75">
      <c r="A172" s="40">
        <v>8</v>
      </c>
      <c r="B172" s="40">
        <v>2</v>
      </c>
      <c r="C172" s="40">
        <v>4</v>
      </c>
      <c r="D172" s="65">
        <v>166032</v>
      </c>
      <c r="E172" s="26" t="s">
        <v>46</v>
      </c>
      <c r="F172" s="66">
        <v>644</v>
      </c>
      <c r="G172" s="66">
        <v>648.00000000000011</v>
      </c>
      <c r="H172" s="67">
        <v>306</v>
      </c>
      <c r="I172" s="66">
        <v>310.00000000000006</v>
      </c>
      <c r="J172" s="66">
        <v>338.00000000000006</v>
      </c>
      <c r="K172" s="67">
        <v>151.00000000000003</v>
      </c>
      <c r="L172" s="66">
        <v>187.00000000000003</v>
      </c>
    </row>
    <row r="173" spans="1:19" ht="12.75">
      <c r="A173" s="40">
        <v>8</v>
      </c>
      <c r="B173" s="40">
        <v>2</v>
      </c>
      <c r="C173" s="40">
        <v>4</v>
      </c>
      <c r="D173" s="65">
        <v>170048</v>
      </c>
      <c r="E173" s="26" t="s">
        <v>53</v>
      </c>
      <c r="F173" s="66">
        <v>580</v>
      </c>
      <c r="G173" s="66">
        <v>580</v>
      </c>
      <c r="H173" s="67">
        <v>303</v>
      </c>
      <c r="I173" s="66">
        <v>303</v>
      </c>
      <c r="J173" s="66">
        <v>277</v>
      </c>
      <c r="K173" s="67">
        <v>134.00000000000003</v>
      </c>
      <c r="L173" s="66">
        <v>143</v>
      </c>
    </row>
    <row r="174" spans="1:19" ht="12.75">
      <c r="A174" s="40">
        <v>8</v>
      </c>
      <c r="B174" s="40">
        <v>2</v>
      </c>
      <c r="C174" s="40">
        <v>4</v>
      </c>
      <c r="D174" s="65">
        <v>954036</v>
      </c>
      <c r="E174" s="26" t="s">
        <v>145</v>
      </c>
      <c r="F174" s="66">
        <v>939</v>
      </c>
      <c r="G174" s="66">
        <v>1210</v>
      </c>
      <c r="H174" s="67">
        <v>580</v>
      </c>
      <c r="I174" s="66">
        <v>851</v>
      </c>
      <c r="J174" s="66">
        <v>359</v>
      </c>
      <c r="K174" s="67">
        <v>198</v>
      </c>
      <c r="L174" s="66">
        <v>161</v>
      </c>
    </row>
    <row r="175" spans="1:19" ht="12.75">
      <c r="A175" s="68"/>
      <c r="B175" s="68"/>
      <c r="C175" s="68"/>
      <c r="D175" s="69"/>
      <c r="E175" s="71" t="s">
        <v>215</v>
      </c>
      <c r="F175" s="158">
        <v>11738</v>
      </c>
      <c r="G175" s="158">
        <v>14793</v>
      </c>
      <c r="H175" s="158">
        <v>6326</v>
      </c>
      <c r="I175" s="158">
        <v>9381</v>
      </c>
      <c r="J175" s="158">
        <v>5412</v>
      </c>
      <c r="K175" s="158">
        <v>2359</v>
      </c>
      <c r="L175" s="158">
        <v>3053</v>
      </c>
      <c r="M175" s="5"/>
      <c r="N175" s="5"/>
      <c r="O175" s="5"/>
      <c r="P175" s="5"/>
      <c r="Q175" s="5"/>
      <c r="R175" s="5"/>
      <c r="S175" s="5"/>
    </row>
    <row r="176" spans="1:19" ht="12.75">
      <c r="A176" s="40">
        <v>9</v>
      </c>
      <c r="B176" s="40">
        <v>3</v>
      </c>
      <c r="C176" s="40">
        <v>4</v>
      </c>
      <c r="D176" s="65">
        <v>958004</v>
      </c>
      <c r="E176" s="26" t="s">
        <v>146</v>
      </c>
      <c r="F176" s="66">
        <v>494</v>
      </c>
      <c r="G176" s="66">
        <v>646</v>
      </c>
      <c r="H176" s="67">
        <v>228</v>
      </c>
      <c r="I176" s="66">
        <v>380</v>
      </c>
      <c r="J176" s="66">
        <v>266</v>
      </c>
      <c r="K176" s="67">
        <v>99.000000000000014</v>
      </c>
      <c r="L176" s="66">
        <v>167</v>
      </c>
    </row>
    <row r="177" spans="1:12" ht="12.75">
      <c r="A177" s="40">
        <v>9</v>
      </c>
      <c r="B177" s="40">
        <v>3</v>
      </c>
      <c r="C177" s="40">
        <v>4</v>
      </c>
      <c r="D177" s="65">
        <v>378004</v>
      </c>
      <c r="E177" s="26" t="s">
        <v>79</v>
      </c>
      <c r="F177" s="66">
        <v>531</v>
      </c>
      <c r="G177" s="66">
        <v>709</v>
      </c>
      <c r="H177" s="67">
        <v>265</v>
      </c>
      <c r="I177" s="66">
        <v>443</v>
      </c>
      <c r="J177" s="66">
        <v>266</v>
      </c>
      <c r="K177" s="67">
        <v>96</v>
      </c>
      <c r="L177" s="66">
        <v>170</v>
      </c>
    </row>
    <row r="178" spans="1:12" ht="12.75">
      <c r="A178" s="40">
        <v>9</v>
      </c>
      <c r="B178" s="40">
        <v>3</v>
      </c>
      <c r="C178" s="40">
        <v>4</v>
      </c>
      <c r="D178" s="65">
        <v>554008</v>
      </c>
      <c r="E178" s="26" t="s">
        <v>99</v>
      </c>
      <c r="F178" s="66">
        <v>601</v>
      </c>
      <c r="G178" s="66">
        <v>771</v>
      </c>
      <c r="H178" s="67">
        <v>360</v>
      </c>
      <c r="I178" s="66">
        <v>530</v>
      </c>
      <c r="J178" s="66">
        <v>241.00000000000003</v>
      </c>
      <c r="K178" s="67">
        <v>145.00000000000003</v>
      </c>
      <c r="L178" s="66">
        <v>96</v>
      </c>
    </row>
    <row r="179" spans="1:12" ht="12.75">
      <c r="A179" s="40">
        <v>9</v>
      </c>
      <c r="B179" s="40">
        <v>3</v>
      </c>
      <c r="C179" s="40">
        <v>4</v>
      </c>
      <c r="D179" s="65">
        <v>170008</v>
      </c>
      <c r="E179" s="26" t="s">
        <v>48</v>
      </c>
      <c r="F179" s="66">
        <v>775</v>
      </c>
      <c r="G179" s="66">
        <v>779</v>
      </c>
      <c r="H179" s="67">
        <v>441</v>
      </c>
      <c r="I179" s="66">
        <v>445</v>
      </c>
      <c r="J179" s="66">
        <v>334</v>
      </c>
      <c r="K179" s="67">
        <v>146</v>
      </c>
      <c r="L179" s="66">
        <v>188</v>
      </c>
    </row>
    <row r="180" spans="1:12" ht="12.75">
      <c r="A180" s="40">
        <v>9</v>
      </c>
      <c r="B180" s="40">
        <v>3</v>
      </c>
      <c r="C180" s="40">
        <v>4</v>
      </c>
      <c r="D180" s="65">
        <v>162004</v>
      </c>
      <c r="E180" s="26" t="s">
        <v>40</v>
      </c>
      <c r="F180" s="66">
        <v>329</v>
      </c>
      <c r="G180" s="66">
        <v>423.00000000000006</v>
      </c>
      <c r="H180" s="67">
        <v>177</v>
      </c>
      <c r="I180" s="66">
        <v>271.00000000000006</v>
      </c>
      <c r="J180" s="66">
        <v>152</v>
      </c>
      <c r="K180" s="67">
        <v>91</v>
      </c>
      <c r="L180" s="66">
        <v>61</v>
      </c>
    </row>
    <row r="181" spans="1:12" ht="12.75">
      <c r="A181" s="40">
        <v>9</v>
      </c>
      <c r="B181" s="40">
        <v>3</v>
      </c>
      <c r="C181" s="40">
        <v>4</v>
      </c>
      <c r="D181" s="65">
        <v>362024</v>
      </c>
      <c r="E181" s="26" t="s">
        <v>66</v>
      </c>
      <c r="F181" s="66">
        <v>509</v>
      </c>
      <c r="G181" s="66">
        <v>731</v>
      </c>
      <c r="H181" s="67">
        <v>353</v>
      </c>
      <c r="I181" s="66">
        <v>575</v>
      </c>
      <c r="J181" s="66">
        <v>156.00000000000003</v>
      </c>
      <c r="K181" s="67">
        <v>71.000000000000014</v>
      </c>
      <c r="L181" s="66">
        <v>85.000000000000014</v>
      </c>
    </row>
    <row r="182" spans="1:12" ht="12.75">
      <c r="A182" s="40">
        <v>9</v>
      </c>
      <c r="B182" s="40">
        <v>3</v>
      </c>
      <c r="C182" s="40">
        <v>4</v>
      </c>
      <c r="D182" s="65">
        <v>162008</v>
      </c>
      <c r="E182" s="26" t="s">
        <v>41</v>
      </c>
      <c r="F182" s="66">
        <v>369</v>
      </c>
      <c r="G182" s="66">
        <v>519</v>
      </c>
      <c r="H182" s="67">
        <v>209</v>
      </c>
      <c r="I182" s="66">
        <v>359</v>
      </c>
      <c r="J182" s="66">
        <v>160</v>
      </c>
      <c r="K182" s="67">
        <v>80</v>
      </c>
      <c r="L182" s="66">
        <v>79.999999999999986</v>
      </c>
    </row>
    <row r="183" spans="1:12" ht="12.75">
      <c r="A183" s="40">
        <v>9</v>
      </c>
      <c r="B183" s="40">
        <v>3</v>
      </c>
      <c r="C183" s="40">
        <v>4</v>
      </c>
      <c r="D183" s="65">
        <v>754008</v>
      </c>
      <c r="E183" s="26" t="s">
        <v>121</v>
      </c>
      <c r="F183" s="66">
        <v>752</v>
      </c>
      <c r="G183" s="66">
        <v>968</v>
      </c>
      <c r="H183" s="67">
        <v>458</v>
      </c>
      <c r="I183" s="66">
        <v>674</v>
      </c>
      <c r="J183" s="66">
        <v>294.00000000000006</v>
      </c>
      <c r="K183" s="67">
        <v>97.000000000000014</v>
      </c>
      <c r="L183" s="66">
        <v>197.00000000000006</v>
      </c>
    </row>
    <row r="184" spans="1:12" ht="12.75">
      <c r="A184" s="40">
        <v>9</v>
      </c>
      <c r="B184" s="40">
        <v>3</v>
      </c>
      <c r="C184" s="40">
        <v>4</v>
      </c>
      <c r="D184" s="65">
        <v>954016</v>
      </c>
      <c r="E184" s="26" t="s">
        <v>140</v>
      </c>
      <c r="F184" s="66">
        <v>475</v>
      </c>
      <c r="G184" s="66">
        <v>687</v>
      </c>
      <c r="H184" s="67">
        <v>278</v>
      </c>
      <c r="I184" s="66">
        <v>489.99999999999994</v>
      </c>
      <c r="J184" s="66">
        <v>197.00000000000003</v>
      </c>
      <c r="K184" s="67">
        <v>76.000000000000014</v>
      </c>
      <c r="L184" s="66">
        <v>121.00000000000001</v>
      </c>
    </row>
    <row r="185" spans="1:12" ht="12.75">
      <c r="A185" s="40">
        <v>9</v>
      </c>
      <c r="B185" s="40">
        <v>3</v>
      </c>
      <c r="C185" s="40">
        <v>4</v>
      </c>
      <c r="D185" s="65">
        <v>158016</v>
      </c>
      <c r="E185" s="26" t="s">
        <v>33</v>
      </c>
      <c r="F185" s="66">
        <v>270</v>
      </c>
      <c r="G185" s="66">
        <v>295</v>
      </c>
      <c r="H185" s="67">
        <v>148</v>
      </c>
      <c r="I185" s="66">
        <v>173</v>
      </c>
      <c r="J185" s="66">
        <v>122</v>
      </c>
      <c r="K185" s="67">
        <v>58</v>
      </c>
      <c r="L185" s="66">
        <v>64</v>
      </c>
    </row>
    <row r="186" spans="1:12" ht="12.75">
      <c r="A186" s="40">
        <v>9</v>
      </c>
      <c r="B186" s="40">
        <v>3</v>
      </c>
      <c r="C186" s="40">
        <v>4</v>
      </c>
      <c r="D186" s="65">
        <v>362028</v>
      </c>
      <c r="E186" s="26" t="s">
        <v>67</v>
      </c>
      <c r="F186" s="66">
        <v>357</v>
      </c>
      <c r="G186" s="66">
        <v>445</v>
      </c>
      <c r="H186" s="67">
        <v>219</v>
      </c>
      <c r="I186" s="66">
        <v>307</v>
      </c>
      <c r="J186" s="66">
        <v>138</v>
      </c>
      <c r="K186" s="67">
        <v>51</v>
      </c>
      <c r="L186" s="66">
        <v>87</v>
      </c>
    </row>
    <row r="187" spans="1:12" ht="12.75">
      <c r="A187" s="40">
        <v>9</v>
      </c>
      <c r="B187" s="40">
        <v>3</v>
      </c>
      <c r="C187" s="40">
        <v>4</v>
      </c>
      <c r="D187" s="65">
        <v>974028</v>
      </c>
      <c r="E187" s="26" t="s">
        <v>157</v>
      </c>
      <c r="F187" s="66">
        <v>426</v>
      </c>
      <c r="G187" s="66">
        <v>573</v>
      </c>
      <c r="H187" s="67">
        <v>273</v>
      </c>
      <c r="I187" s="66">
        <v>420</v>
      </c>
      <c r="J187" s="66">
        <v>153</v>
      </c>
      <c r="K187" s="67">
        <v>81</v>
      </c>
      <c r="L187" s="66">
        <v>72</v>
      </c>
    </row>
    <row r="188" spans="1:12" ht="12.75">
      <c r="A188" s="40">
        <v>9</v>
      </c>
      <c r="B188" s="40">
        <v>3</v>
      </c>
      <c r="C188" s="40">
        <v>4</v>
      </c>
      <c r="D188" s="65">
        <v>962040</v>
      </c>
      <c r="E188" s="26" t="s">
        <v>153</v>
      </c>
      <c r="F188" s="66">
        <v>353</v>
      </c>
      <c r="G188" s="66">
        <v>463</v>
      </c>
      <c r="H188" s="67">
        <v>186</v>
      </c>
      <c r="I188" s="66">
        <v>296</v>
      </c>
      <c r="J188" s="66">
        <v>167</v>
      </c>
      <c r="K188" s="67">
        <v>95</v>
      </c>
      <c r="L188" s="66">
        <v>72</v>
      </c>
    </row>
    <row r="189" spans="1:12" ht="12.75">
      <c r="A189" s="40">
        <v>9</v>
      </c>
      <c r="B189" s="40">
        <v>3</v>
      </c>
      <c r="C189" s="40">
        <v>4</v>
      </c>
      <c r="D189" s="65">
        <v>158028</v>
      </c>
      <c r="E189" s="26" t="s">
        <v>37</v>
      </c>
      <c r="F189" s="66">
        <v>546</v>
      </c>
      <c r="G189" s="66">
        <v>546</v>
      </c>
      <c r="H189" s="67">
        <v>332</v>
      </c>
      <c r="I189" s="66">
        <v>332</v>
      </c>
      <c r="J189" s="66">
        <v>214</v>
      </c>
      <c r="K189" s="67">
        <v>72.000000000000014</v>
      </c>
      <c r="L189" s="66">
        <v>142</v>
      </c>
    </row>
    <row r="190" spans="1:12" ht="12.75">
      <c r="A190" s="40">
        <v>9</v>
      </c>
      <c r="B190" s="40">
        <v>3</v>
      </c>
      <c r="C190" s="40">
        <v>4</v>
      </c>
      <c r="D190" s="65">
        <v>566076</v>
      </c>
      <c r="E190" s="26" t="s">
        <v>117</v>
      </c>
      <c r="F190" s="66">
        <v>488.00000000000006</v>
      </c>
      <c r="G190" s="66">
        <v>643</v>
      </c>
      <c r="H190" s="67">
        <v>206</v>
      </c>
      <c r="I190" s="66">
        <v>361</v>
      </c>
      <c r="J190" s="66">
        <v>282.00000000000006</v>
      </c>
      <c r="K190" s="67">
        <v>145</v>
      </c>
      <c r="L190" s="66">
        <v>137.00000000000006</v>
      </c>
    </row>
    <row r="191" spans="1:12" ht="12.75">
      <c r="A191" s="40">
        <v>9</v>
      </c>
      <c r="B191" s="40">
        <v>3</v>
      </c>
      <c r="C191" s="40">
        <v>4</v>
      </c>
      <c r="D191" s="65">
        <v>382056</v>
      </c>
      <c r="E191" s="26" t="s">
        <v>92</v>
      </c>
      <c r="F191" s="66">
        <v>349</v>
      </c>
      <c r="G191" s="66">
        <v>474</v>
      </c>
      <c r="H191" s="67">
        <v>199</v>
      </c>
      <c r="I191" s="66">
        <v>324</v>
      </c>
      <c r="J191" s="66">
        <v>150</v>
      </c>
      <c r="K191" s="67">
        <v>67.000000000000014</v>
      </c>
      <c r="L191" s="66">
        <v>83</v>
      </c>
    </row>
    <row r="192" spans="1:12" ht="12.75">
      <c r="A192" s="40">
        <v>9</v>
      </c>
      <c r="B192" s="40">
        <v>3</v>
      </c>
      <c r="C192" s="40">
        <v>4</v>
      </c>
      <c r="D192" s="65">
        <v>158032</v>
      </c>
      <c r="E192" s="26" t="s">
        <v>38</v>
      </c>
      <c r="F192" s="66">
        <v>499.00000000000006</v>
      </c>
      <c r="G192" s="66">
        <v>641.00000000000011</v>
      </c>
      <c r="H192" s="67">
        <v>247</v>
      </c>
      <c r="I192" s="66">
        <v>389.00000000000006</v>
      </c>
      <c r="J192" s="66">
        <v>252.00000000000006</v>
      </c>
      <c r="K192" s="67">
        <v>125.00000000000003</v>
      </c>
      <c r="L192" s="66">
        <v>127.00000000000001</v>
      </c>
    </row>
    <row r="193" spans="1:20" ht="12.75">
      <c r="A193" s="68"/>
      <c r="B193" s="72"/>
      <c r="C193" s="72"/>
      <c r="D193" s="73"/>
      <c r="E193" s="71" t="s">
        <v>218</v>
      </c>
      <c r="F193" s="158">
        <v>8123</v>
      </c>
      <c r="G193" s="158">
        <v>10313</v>
      </c>
      <c r="H193" s="158">
        <v>4579</v>
      </c>
      <c r="I193" s="158">
        <v>6769</v>
      </c>
      <c r="J193" s="158">
        <v>3544</v>
      </c>
      <c r="K193" s="158">
        <v>1595</v>
      </c>
      <c r="L193" s="158">
        <v>1949</v>
      </c>
      <c r="N193" s="5"/>
      <c r="O193" s="5"/>
      <c r="P193" s="5"/>
      <c r="Q193" s="5"/>
      <c r="R193" s="5"/>
      <c r="S193" s="5"/>
      <c r="T193" s="5"/>
    </row>
    <row r="194" spans="1:20" ht="12.75">
      <c r="A194" s="40">
        <v>10</v>
      </c>
      <c r="B194" s="40">
        <v>4</v>
      </c>
      <c r="C194" s="40">
        <v>4</v>
      </c>
      <c r="D194" s="65">
        <v>566028</v>
      </c>
      <c r="E194" s="26" t="s">
        <v>116</v>
      </c>
      <c r="F194" s="66">
        <v>383</v>
      </c>
      <c r="G194" s="66">
        <v>470</v>
      </c>
      <c r="H194" s="67">
        <v>180</v>
      </c>
      <c r="I194" s="66">
        <v>267</v>
      </c>
      <c r="J194" s="66">
        <v>203.00000000000003</v>
      </c>
      <c r="K194" s="67">
        <v>113</v>
      </c>
      <c r="L194" s="66">
        <v>90.000000000000028</v>
      </c>
    </row>
    <row r="195" spans="1:20" ht="12.75">
      <c r="A195" s="40">
        <v>10</v>
      </c>
      <c r="B195" s="40">
        <v>4</v>
      </c>
      <c r="C195" s="40">
        <v>4</v>
      </c>
      <c r="D195" s="65">
        <v>158020</v>
      </c>
      <c r="E195" s="26" t="s">
        <v>34</v>
      </c>
      <c r="F195" s="66">
        <v>231</v>
      </c>
      <c r="G195" s="66">
        <v>267</v>
      </c>
      <c r="H195" s="67">
        <v>137</v>
      </c>
      <c r="I195" s="66">
        <v>173</v>
      </c>
      <c r="J195" s="66">
        <v>94</v>
      </c>
      <c r="K195" s="67">
        <v>33.000000000000007</v>
      </c>
      <c r="L195" s="66">
        <v>60.999999999999993</v>
      </c>
    </row>
    <row r="196" spans="1:20" ht="12.75">
      <c r="A196" s="40">
        <v>10</v>
      </c>
      <c r="B196" s="40">
        <v>4</v>
      </c>
      <c r="C196" s="40">
        <v>4</v>
      </c>
      <c r="D196" s="65">
        <v>162022</v>
      </c>
      <c r="E196" s="26" t="s">
        <v>43</v>
      </c>
      <c r="F196" s="66">
        <v>233</v>
      </c>
      <c r="G196" s="66">
        <v>342</v>
      </c>
      <c r="H196" s="67">
        <v>160</v>
      </c>
      <c r="I196" s="66">
        <v>269</v>
      </c>
      <c r="J196" s="66">
        <v>73</v>
      </c>
      <c r="K196" s="67">
        <v>26</v>
      </c>
      <c r="L196" s="66">
        <v>47</v>
      </c>
    </row>
    <row r="197" spans="1:20" ht="12.75">
      <c r="A197" s="40">
        <v>10</v>
      </c>
      <c r="B197" s="40">
        <v>4</v>
      </c>
      <c r="C197" s="40">
        <v>4</v>
      </c>
      <c r="D197" s="65">
        <v>362036</v>
      </c>
      <c r="E197" s="26" t="s">
        <v>69</v>
      </c>
      <c r="F197" s="66">
        <v>294</v>
      </c>
      <c r="G197" s="66">
        <v>408</v>
      </c>
      <c r="H197" s="67">
        <v>188</v>
      </c>
      <c r="I197" s="66">
        <v>302</v>
      </c>
      <c r="J197" s="66">
        <v>106</v>
      </c>
      <c r="K197" s="67">
        <v>58</v>
      </c>
      <c r="L197" s="66">
        <v>48.000000000000007</v>
      </c>
    </row>
    <row r="198" spans="1:20" ht="12.75">
      <c r="A198" s="40">
        <v>10</v>
      </c>
      <c r="B198" s="40">
        <v>4</v>
      </c>
      <c r="C198" s="40">
        <v>4</v>
      </c>
      <c r="D198" s="65">
        <v>166036</v>
      </c>
      <c r="E198" s="26" t="s">
        <v>47</v>
      </c>
      <c r="F198" s="66">
        <v>267</v>
      </c>
      <c r="G198" s="66">
        <v>268</v>
      </c>
      <c r="H198" s="67">
        <v>169</v>
      </c>
      <c r="I198" s="66">
        <v>170</v>
      </c>
      <c r="J198" s="66">
        <v>98</v>
      </c>
      <c r="K198" s="67">
        <v>48</v>
      </c>
      <c r="L198" s="66">
        <v>50</v>
      </c>
    </row>
    <row r="199" spans="1:20" customFormat="1" ht="12.75">
      <c r="A199" s="68"/>
      <c r="B199" s="72"/>
      <c r="C199" s="72"/>
      <c r="D199" s="73"/>
      <c r="E199" s="71" t="s">
        <v>288</v>
      </c>
      <c r="F199" s="158">
        <v>1408</v>
      </c>
      <c r="G199" s="158">
        <v>1755</v>
      </c>
      <c r="H199" s="158">
        <v>834</v>
      </c>
      <c r="I199" s="158">
        <v>1181</v>
      </c>
      <c r="J199" s="158">
        <v>574</v>
      </c>
      <c r="K199" s="158">
        <v>278</v>
      </c>
      <c r="L199" s="158">
        <v>296</v>
      </c>
      <c r="M199" s="10"/>
      <c r="N199" s="10"/>
      <c r="O199" s="10"/>
      <c r="P199" s="10"/>
      <c r="Q199" s="10"/>
      <c r="R199" s="10"/>
      <c r="S199" s="10"/>
    </row>
    <row r="200" spans="1:20" ht="12.75">
      <c r="E200" s="17" t="s">
        <v>179</v>
      </c>
      <c r="F200" s="36">
        <v>132587</v>
      </c>
      <c r="G200" s="36">
        <v>172621</v>
      </c>
      <c r="H200" s="36">
        <v>71934</v>
      </c>
      <c r="I200" s="36">
        <v>111968</v>
      </c>
      <c r="J200" s="36">
        <v>60653</v>
      </c>
      <c r="K200" s="36">
        <v>27224</v>
      </c>
      <c r="L200" s="36">
        <v>33429</v>
      </c>
    </row>
    <row r="201" spans="1:20" ht="12.75">
      <c r="E201" s="8" t="s">
        <v>200</v>
      </c>
      <c r="F201" s="36">
        <v>72957</v>
      </c>
      <c r="G201" s="36">
        <v>94444</v>
      </c>
      <c r="H201" s="36">
        <v>40129</v>
      </c>
      <c r="I201" s="36">
        <v>61616</v>
      </c>
      <c r="J201" s="36">
        <v>32828</v>
      </c>
      <c r="K201" s="36">
        <v>14033</v>
      </c>
      <c r="L201" s="36">
        <v>18795</v>
      </c>
    </row>
    <row r="202" spans="1:20" ht="12.75">
      <c r="E202" s="8" t="s">
        <v>201</v>
      </c>
      <c r="F202" s="36">
        <v>59630</v>
      </c>
      <c r="G202" s="36">
        <v>78177</v>
      </c>
      <c r="H202" s="36">
        <v>31805</v>
      </c>
      <c r="I202" s="36">
        <v>50352</v>
      </c>
      <c r="J202" s="36">
        <v>27825</v>
      </c>
      <c r="K202" s="36">
        <v>13191</v>
      </c>
      <c r="L202" s="36">
        <v>14634</v>
      </c>
    </row>
    <row r="203" spans="1:20" customFormat="1" ht="12.75">
      <c r="A203" s="27" t="s">
        <v>408</v>
      </c>
      <c r="B203" s="27"/>
      <c r="C203" s="27"/>
      <c r="D203" s="27"/>
      <c r="E203" s="27"/>
      <c r="F203" s="27"/>
      <c r="G203" s="27"/>
      <c r="H203" s="27"/>
      <c r="I203" s="27"/>
      <c r="J203" s="27"/>
      <c r="K203" s="27"/>
      <c r="L203" s="27"/>
      <c r="M203" s="27"/>
      <c r="N203" s="27"/>
      <c r="O203" s="27"/>
      <c r="P203" s="27"/>
      <c r="Q203" s="27"/>
      <c r="R203" s="27"/>
      <c r="S203" s="10"/>
    </row>
    <row r="204" spans="1:20" customFormat="1" ht="12.75">
      <c r="A204" s="27" t="s">
        <v>378</v>
      </c>
      <c r="E204" s="6"/>
      <c r="F204" s="31"/>
      <c r="G204" s="31"/>
      <c r="H204" s="31"/>
      <c r="I204" s="31"/>
      <c r="J204" s="31"/>
      <c r="K204" s="31"/>
      <c r="L204" s="31"/>
      <c r="M204" s="10"/>
      <c r="N204" s="10"/>
      <c r="O204" s="10"/>
      <c r="P204" s="10"/>
      <c r="Q204" s="10"/>
      <c r="R204" s="10"/>
      <c r="S204" s="10"/>
    </row>
    <row r="205" spans="1:20" customFormat="1" ht="12.75">
      <c r="A205" s="20" t="s">
        <v>366</v>
      </c>
    </row>
    <row r="206" spans="1:20">
      <c r="F206" s="5"/>
      <c r="G206" s="5"/>
      <c r="H206" s="5"/>
      <c r="I206" s="5"/>
      <c r="J206" s="5"/>
      <c r="K206" s="5"/>
      <c r="L206" s="5"/>
    </row>
    <row r="207" spans="1:20">
      <c r="F207" s="5"/>
      <c r="G207" s="5"/>
      <c r="H207" s="5"/>
      <c r="I207" s="5"/>
      <c r="J207" s="5"/>
      <c r="K207" s="5"/>
      <c r="L207" s="5"/>
    </row>
    <row r="208" spans="1:20" ht="12.75">
      <c r="F208" s="159"/>
      <c r="G208" s="159"/>
      <c r="H208" s="159"/>
      <c r="I208" s="159"/>
      <c r="J208" s="159"/>
      <c r="K208" s="159"/>
      <c r="L208" s="159"/>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15"/>
  <sheetViews>
    <sheetView zoomScale="80" zoomScaleNormal="80" workbookViewId="0">
      <pane ySplit="3" topLeftCell="A4" activePane="bottomLeft" state="frozen"/>
      <selection activeCell="I468" sqref="I468"/>
      <selection pane="bottomLeft"/>
    </sheetView>
  </sheetViews>
  <sheetFormatPr baseColWidth="10" defaultColWidth="11.42578125" defaultRowHeight="11.25"/>
  <cols>
    <col min="1" max="3" width="11.42578125" style="1"/>
    <col min="4" max="4" width="9.5703125" style="2" customWidth="1"/>
    <col min="5" max="5" width="40.7109375" style="1" customWidth="1"/>
    <col min="6" max="10" width="11.42578125" style="1"/>
    <col min="11" max="12" width="11.42578125" style="1" customWidth="1"/>
    <col min="13" max="16384" width="11.42578125" style="1"/>
  </cols>
  <sheetData>
    <row r="1" spans="1:14" ht="18.75" customHeight="1">
      <c r="A1" s="21" t="s">
        <v>390</v>
      </c>
      <c r="E1" s="14"/>
    </row>
    <row r="2" spans="1:14" ht="12.75" customHeight="1">
      <c r="A2" s="4"/>
      <c r="E2" s="14"/>
    </row>
    <row r="3" spans="1:14" s="13" customFormat="1" ht="115.5" customHeight="1">
      <c r="A3" s="205" t="s">
        <v>289</v>
      </c>
      <c r="B3" s="205" t="s">
        <v>302</v>
      </c>
      <c r="C3" s="205" t="s">
        <v>287</v>
      </c>
      <c r="D3" s="204" t="s">
        <v>6</v>
      </c>
      <c r="E3" s="204" t="s">
        <v>0</v>
      </c>
      <c r="F3" s="256" t="s">
        <v>13</v>
      </c>
      <c r="G3" s="257" t="s">
        <v>14</v>
      </c>
      <c r="H3" s="206" t="s">
        <v>205</v>
      </c>
      <c r="I3" s="258" t="s">
        <v>206</v>
      </c>
      <c r="J3" s="256" t="s">
        <v>168</v>
      </c>
      <c r="K3" s="205" t="s">
        <v>244</v>
      </c>
      <c r="L3" s="205" t="s">
        <v>245</v>
      </c>
      <c r="N3" s="259"/>
    </row>
    <row r="4" spans="1:14" ht="12.75">
      <c r="A4" s="74">
        <v>1</v>
      </c>
      <c r="B4" s="74">
        <v>1</v>
      </c>
      <c r="C4" s="75">
        <v>1</v>
      </c>
      <c r="D4" s="65">
        <v>911000</v>
      </c>
      <c r="E4" s="26" t="s">
        <v>133</v>
      </c>
      <c r="F4" s="76">
        <v>415.31294059952188</v>
      </c>
      <c r="G4" s="76">
        <v>646.87672408508547</v>
      </c>
      <c r="H4" s="76">
        <v>209.95525041378042</v>
      </c>
      <c r="I4" s="76">
        <v>441.51903389934409</v>
      </c>
      <c r="J4" s="76">
        <v>205.35769018574149</v>
      </c>
      <c r="K4" s="76">
        <v>77.852019861460221</v>
      </c>
      <c r="L4" s="76">
        <v>127.50567032428125</v>
      </c>
    </row>
    <row r="5" spans="1:14" ht="12.75">
      <c r="A5" s="74">
        <v>1</v>
      </c>
      <c r="B5" s="74">
        <v>1</v>
      </c>
      <c r="C5" s="75">
        <v>1</v>
      </c>
      <c r="D5" s="65">
        <v>913000</v>
      </c>
      <c r="E5" s="26" t="s">
        <v>134</v>
      </c>
      <c r="F5" s="76">
        <v>400.99057053052672</v>
      </c>
      <c r="G5" s="76">
        <v>511.99681354934245</v>
      </c>
      <c r="H5" s="76">
        <v>197.94092943916735</v>
      </c>
      <c r="I5" s="76">
        <v>308.94717245798307</v>
      </c>
      <c r="J5" s="76">
        <v>203.04964109135935</v>
      </c>
      <c r="K5" s="76">
        <v>81.912563101247798</v>
      </c>
      <c r="L5" s="76">
        <v>121.13707799011158</v>
      </c>
    </row>
    <row r="6" spans="1:14" ht="12.75">
      <c r="A6" s="74">
        <v>1</v>
      </c>
      <c r="B6" s="74">
        <v>1</v>
      </c>
      <c r="C6" s="75">
        <v>1</v>
      </c>
      <c r="D6" s="65">
        <v>112000</v>
      </c>
      <c r="E6" s="26" t="s">
        <v>16</v>
      </c>
      <c r="F6" s="76">
        <v>568.71665372937798</v>
      </c>
      <c r="G6" s="76">
        <v>770.34183919114071</v>
      </c>
      <c r="H6" s="76">
        <v>295.65798394466117</v>
      </c>
      <c r="I6" s="76">
        <v>497.28316940642384</v>
      </c>
      <c r="J6" s="76">
        <v>273.05866978471687</v>
      </c>
      <c r="K6" s="76">
        <v>99.928271742014019</v>
      </c>
      <c r="L6" s="76">
        <v>173.13039804270284</v>
      </c>
    </row>
    <row r="7" spans="1:14" ht="12.75">
      <c r="A7" s="74">
        <v>1</v>
      </c>
      <c r="B7" s="74">
        <v>1</v>
      </c>
      <c r="C7" s="75">
        <v>1</v>
      </c>
      <c r="D7" s="65">
        <v>113000</v>
      </c>
      <c r="E7" s="26" t="s">
        <v>17</v>
      </c>
      <c r="F7" s="76">
        <v>432.38344040732545</v>
      </c>
      <c r="G7" s="76">
        <v>616.14195967620117</v>
      </c>
      <c r="H7" s="76">
        <v>255.28927749491288</v>
      </c>
      <c r="I7" s="76">
        <v>439.0477967637886</v>
      </c>
      <c r="J7" s="76">
        <v>177.0941629124126</v>
      </c>
      <c r="K7" s="76">
        <v>76.595669056949149</v>
      </c>
      <c r="L7" s="76">
        <v>100.49849385546347</v>
      </c>
    </row>
    <row r="8" spans="1:14" ht="12.75">
      <c r="A8" s="74">
        <v>1</v>
      </c>
      <c r="B8" s="74">
        <v>1</v>
      </c>
      <c r="C8" s="75">
        <v>1</v>
      </c>
      <c r="D8" s="65">
        <v>513000</v>
      </c>
      <c r="E8" s="26" t="s">
        <v>96</v>
      </c>
      <c r="F8" s="76">
        <v>199.39315127871694</v>
      </c>
      <c r="G8" s="76">
        <v>264.4126571304725</v>
      </c>
      <c r="H8" s="76">
        <v>87.956942638347059</v>
      </c>
      <c r="I8" s="76">
        <v>152.9764484901026</v>
      </c>
      <c r="J8" s="76">
        <v>111.4362086403699</v>
      </c>
      <c r="K8" s="76">
        <v>57.795116312671567</v>
      </c>
      <c r="L8" s="76">
        <v>53.64109232769831</v>
      </c>
    </row>
    <row r="9" spans="1:14" ht="12.75">
      <c r="A9" s="74">
        <v>1</v>
      </c>
      <c r="B9" s="74">
        <v>1</v>
      </c>
      <c r="C9" s="75">
        <v>1</v>
      </c>
      <c r="D9" s="65">
        <v>914000</v>
      </c>
      <c r="E9" s="26" t="s">
        <v>135</v>
      </c>
      <c r="F9" s="76">
        <v>386.09843998084625</v>
      </c>
      <c r="G9" s="76">
        <v>390.6348446281408</v>
      </c>
      <c r="H9" s="76">
        <v>187.5047254215076</v>
      </c>
      <c r="I9" s="76">
        <v>192.04113006880215</v>
      </c>
      <c r="J9" s="76">
        <v>198.59371455933868</v>
      </c>
      <c r="K9" s="76">
        <v>80.395171249275435</v>
      </c>
      <c r="L9" s="76">
        <v>118.19854331006323</v>
      </c>
    </row>
    <row r="10" spans="1:14" ht="12.75">
      <c r="A10" s="74">
        <v>1</v>
      </c>
      <c r="B10" s="74">
        <v>1</v>
      </c>
      <c r="C10" s="75">
        <v>1</v>
      </c>
      <c r="D10" s="65">
        <v>915000</v>
      </c>
      <c r="E10" s="26" t="s">
        <v>136</v>
      </c>
      <c r="F10" s="76">
        <v>538.26857386848849</v>
      </c>
      <c r="G10" s="76">
        <v>764.5708795900938</v>
      </c>
      <c r="H10" s="76">
        <v>325.84329632792486</v>
      </c>
      <c r="I10" s="76">
        <v>552.14560204953023</v>
      </c>
      <c r="J10" s="76">
        <v>212.4252775405636</v>
      </c>
      <c r="K10" s="76">
        <v>108.61443210930825</v>
      </c>
      <c r="L10" s="76">
        <v>103.81084543125533</v>
      </c>
    </row>
    <row r="11" spans="1:14" ht="12.75">
      <c r="A11" s="74">
        <v>1</v>
      </c>
      <c r="B11" s="74">
        <v>1</v>
      </c>
      <c r="C11" s="75">
        <v>1</v>
      </c>
      <c r="D11" s="65">
        <v>916000</v>
      </c>
      <c r="E11" s="26" t="s">
        <v>137</v>
      </c>
      <c r="F11" s="76">
        <v>388.20275311977355</v>
      </c>
      <c r="G11" s="76">
        <v>634.56837771774087</v>
      </c>
      <c r="H11" s="76">
        <v>209.70024443586775</v>
      </c>
      <c r="I11" s="76">
        <v>456.06586903383504</v>
      </c>
      <c r="J11" s="76">
        <v>178.50250868390583</v>
      </c>
      <c r="K11" s="76">
        <v>86.839058278656879</v>
      </c>
      <c r="L11" s="76">
        <v>91.663450405248938</v>
      </c>
    </row>
    <row r="12" spans="1:14" ht="12.75">
      <c r="A12" s="74">
        <v>1</v>
      </c>
      <c r="B12" s="74">
        <v>1</v>
      </c>
      <c r="C12" s="75">
        <v>1</v>
      </c>
      <c r="D12" s="65">
        <v>114000</v>
      </c>
      <c r="E12" s="26" t="s">
        <v>18</v>
      </c>
      <c r="F12" s="76">
        <v>532.73198178083419</v>
      </c>
      <c r="G12" s="76">
        <v>635.66133785835495</v>
      </c>
      <c r="H12" s="76">
        <v>253.41609359649905</v>
      </c>
      <c r="I12" s="76">
        <v>356.34544967401985</v>
      </c>
      <c r="J12" s="76">
        <v>279.31588818433511</v>
      </c>
      <c r="K12" s="76">
        <v>119.89818701437885</v>
      </c>
      <c r="L12" s="76">
        <v>159.41770116995622</v>
      </c>
    </row>
    <row r="13" spans="1:14" ht="12.75">
      <c r="A13" s="74">
        <v>1</v>
      </c>
      <c r="B13" s="74">
        <v>1</v>
      </c>
      <c r="C13" s="75">
        <v>1</v>
      </c>
      <c r="D13" s="65">
        <v>116000</v>
      </c>
      <c r="E13" s="26" t="s">
        <v>19</v>
      </c>
      <c r="F13" s="76">
        <v>502.12205189821901</v>
      </c>
      <c r="G13" s="76">
        <v>710.25755314819457</v>
      </c>
      <c r="H13" s="76">
        <v>243.21234084610762</v>
      </c>
      <c r="I13" s="76">
        <v>451.34784209608318</v>
      </c>
      <c r="J13" s="76">
        <v>258.90971105211139</v>
      </c>
      <c r="K13" s="76">
        <v>101.35462491036995</v>
      </c>
      <c r="L13" s="76">
        <v>157.55508614174144</v>
      </c>
    </row>
    <row r="14" spans="1:14" ht="12.75">
      <c r="A14" s="74">
        <v>1</v>
      </c>
      <c r="B14" s="74">
        <v>1</v>
      </c>
      <c r="C14" s="75">
        <v>1</v>
      </c>
      <c r="D14" s="65">
        <v>117000</v>
      </c>
      <c r="E14" s="26" t="s">
        <v>20</v>
      </c>
      <c r="F14" s="76">
        <v>394.72476362412414</v>
      </c>
      <c r="G14" s="76">
        <v>519.87393286619135</v>
      </c>
      <c r="H14" s="76">
        <v>237.75282274104219</v>
      </c>
      <c r="I14" s="76">
        <v>362.90199198310944</v>
      </c>
      <c r="J14" s="76">
        <v>156.97194088308191</v>
      </c>
      <c r="K14" s="76">
        <v>43.144334628683332</v>
      </c>
      <c r="L14" s="76">
        <v>113.82760625439859</v>
      </c>
    </row>
    <row r="15" spans="1:14" ht="12.75">
      <c r="A15" s="74">
        <v>1</v>
      </c>
      <c r="B15" s="74">
        <v>1</v>
      </c>
      <c r="C15" s="75">
        <v>1</v>
      </c>
      <c r="D15" s="65">
        <v>119000</v>
      </c>
      <c r="E15" s="26" t="s">
        <v>21</v>
      </c>
      <c r="F15" s="76">
        <v>849.23138550898807</v>
      </c>
      <c r="G15" s="76">
        <v>1257.5734815482451</v>
      </c>
      <c r="H15" s="76">
        <v>535.02578739171804</v>
      </c>
      <c r="I15" s="76">
        <v>943.36788343097487</v>
      </c>
      <c r="J15" s="76">
        <v>314.20559811727009</v>
      </c>
      <c r="K15" s="76">
        <v>146.71273346352214</v>
      </c>
      <c r="L15" s="76">
        <v>167.49286465374789</v>
      </c>
    </row>
    <row r="16" spans="1:14" ht="12.75">
      <c r="A16" s="74">
        <v>1</v>
      </c>
      <c r="B16" s="74">
        <v>1</v>
      </c>
      <c r="C16" s="75">
        <v>1</v>
      </c>
      <c r="D16" s="65">
        <v>124000</v>
      </c>
      <c r="E16" s="26" t="s">
        <v>24</v>
      </c>
      <c r="F16" s="76">
        <v>328.78471226215356</v>
      </c>
      <c r="G16" s="76">
        <v>342.99061590788017</v>
      </c>
      <c r="H16" s="76">
        <v>171.97339124970975</v>
      </c>
      <c r="I16" s="76">
        <v>186.17929489543636</v>
      </c>
      <c r="J16" s="76">
        <v>156.81132101244384</v>
      </c>
      <c r="K16" s="76">
        <v>38.519854116297168</v>
      </c>
      <c r="L16" s="76">
        <v>118.29146689614667</v>
      </c>
    </row>
    <row r="17" spans="1:12" ht="12.75">
      <c r="A17" s="68"/>
      <c r="B17" s="68"/>
      <c r="C17" s="68"/>
      <c r="D17" s="77"/>
      <c r="E17" s="59" t="s">
        <v>209</v>
      </c>
      <c r="F17" s="161">
        <v>448.51632881125261</v>
      </c>
      <c r="G17" s="161">
        <v>605.64250797555201</v>
      </c>
      <c r="H17" s="161">
        <v>239.79722432059532</v>
      </c>
      <c r="I17" s="161">
        <v>396.92340348489489</v>
      </c>
      <c r="J17" s="161">
        <v>208.71910449065723</v>
      </c>
      <c r="K17" s="161">
        <v>83.882205310375397</v>
      </c>
      <c r="L17" s="161">
        <v>124.83689918028182</v>
      </c>
    </row>
    <row r="18" spans="1:12" ht="12.75">
      <c r="A18" s="74">
        <v>2</v>
      </c>
      <c r="B18" s="74">
        <v>2</v>
      </c>
      <c r="C18" s="75">
        <v>1</v>
      </c>
      <c r="D18" s="65">
        <v>334002</v>
      </c>
      <c r="E18" s="26" t="s">
        <v>249</v>
      </c>
      <c r="F18" s="76">
        <v>496.40615838961151</v>
      </c>
      <c r="G18" s="76">
        <v>672.51525482617092</v>
      </c>
      <c r="H18" s="76">
        <v>294.67329699680789</v>
      </c>
      <c r="I18" s="76">
        <v>470.7823934333673</v>
      </c>
      <c r="J18" s="76">
        <v>201.73286139280364</v>
      </c>
      <c r="K18" s="76">
        <v>52.116132114394922</v>
      </c>
      <c r="L18" s="76">
        <v>149.61672927840871</v>
      </c>
    </row>
    <row r="19" spans="1:12" ht="12.75">
      <c r="A19" s="74">
        <v>2</v>
      </c>
      <c r="B19" s="74">
        <v>2</v>
      </c>
      <c r="C19" s="75">
        <v>1</v>
      </c>
      <c r="D19" s="65">
        <v>711000</v>
      </c>
      <c r="E19" s="26" t="s">
        <v>368</v>
      </c>
      <c r="F19" s="76">
        <v>392.4155226650044</v>
      </c>
      <c r="G19" s="76">
        <v>451.56052940579559</v>
      </c>
      <c r="H19" s="76">
        <v>208.7470826145572</v>
      </c>
      <c r="I19" s="76">
        <v>267.89208935534845</v>
      </c>
      <c r="J19" s="76">
        <v>183.66844005044723</v>
      </c>
      <c r="K19" s="76">
        <v>71.321919893307026</v>
      </c>
      <c r="L19" s="76">
        <v>112.34652015714016</v>
      </c>
    </row>
    <row r="20" spans="1:12" ht="12.75">
      <c r="A20" s="74">
        <v>2</v>
      </c>
      <c r="B20" s="74">
        <v>2</v>
      </c>
      <c r="C20" s="75">
        <v>1</v>
      </c>
      <c r="D20" s="65">
        <v>314000</v>
      </c>
      <c r="E20" s="26" t="s">
        <v>54</v>
      </c>
      <c r="F20" s="76">
        <v>280.86532158205256</v>
      </c>
      <c r="G20" s="76">
        <v>337.24233374608497</v>
      </c>
      <c r="H20" s="76">
        <v>164.7607254716294</v>
      </c>
      <c r="I20" s="76">
        <v>221.13773763566178</v>
      </c>
      <c r="J20" s="76">
        <v>116.10459611042316</v>
      </c>
      <c r="K20" s="76">
        <v>35.690873333818921</v>
      </c>
      <c r="L20" s="76">
        <v>80.413722776604246</v>
      </c>
    </row>
    <row r="21" spans="1:12" ht="12.75">
      <c r="A21" s="74">
        <v>2</v>
      </c>
      <c r="B21" s="74">
        <v>2</v>
      </c>
      <c r="C21" s="75">
        <v>1</v>
      </c>
      <c r="D21" s="65">
        <v>512000</v>
      </c>
      <c r="E21" s="26" t="s">
        <v>95</v>
      </c>
      <c r="F21" s="76">
        <v>379.46529889700878</v>
      </c>
      <c r="G21" s="76">
        <v>382.18873405655671</v>
      </c>
      <c r="H21" s="76">
        <v>197.44904906722348</v>
      </c>
      <c r="I21" s="76">
        <v>200.17248422677139</v>
      </c>
      <c r="J21" s="76">
        <v>182.01624982978532</v>
      </c>
      <c r="K21" s="76">
        <v>88.965548545231698</v>
      </c>
      <c r="L21" s="76">
        <v>93.050701284553583</v>
      </c>
    </row>
    <row r="22" spans="1:12" ht="12.75">
      <c r="A22" s="74">
        <v>2</v>
      </c>
      <c r="B22" s="74">
        <v>2</v>
      </c>
      <c r="C22" s="75">
        <v>1</v>
      </c>
      <c r="D22" s="65">
        <v>111000</v>
      </c>
      <c r="E22" s="26" t="s">
        <v>15</v>
      </c>
      <c r="F22" s="76">
        <v>266.37558353251819</v>
      </c>
      <c r="G22" s="76">
        <v>414.01686096178241</v>
      </c>
      <c r="H22" s="76">
        <v>139.01233076478354</v>
      </c>
      <c r="I22" s="76">
        <v>286.65360819404771</v>
      </c>
      <c r="J22" s="76">
        <v>127.36325276773465</v>
      </c>
      <c r="K22" s="76">
        <v>34.774655057857082</v>
      </c>
      <c r="L22" s="76">
        <v>92.588597709877575</v>
      </c>
    </row>
    <row r="23" spans="1:12" ht="12.75">
      <c r="A23" s="74">
        <v>2</v>
      </c>
      <c r="B23" s="74">
        <v>2</v>
      </c>
      <c r="C23" s="75">
        <v>1</v>
      </c>
      <c r="D23" s="65">
        <v>315000</v>
      </c>
      <c r="E23" s="26" t="s">
        <v>55</v>
      </c>
      <c r="F23" s="76">
        <v>286.12985294618397</v>
      </c>
      <c r="G23" s="76">
        <v>408.66659207767634</v>
      </c>
      <c r="H23" s="76">
        <v>162.91208390288514</v>
      </c>
      <c r="I23" s="76">
        <v>285.44882303437743</v>
      </c>
      <c r="J23" s="76">
        <v>123.21776904329887</v>
      </c>
      <c r="K23" s="76">
        <v>41.786049588706575</v>
      </c>
      <c r="L23" s="76">
        <v>81.431719454592297</v>
      </c>
    </row>
    <row r="24" spans="1:12" ht="12.75">
      <c r="A24" s="74">
        <v>2</v>
      </c>
      <c r="B24" s="74">
        <v>2</v>
      </c>
      <c r="C24" s="75">
        <v>1</v>
      </c>
      <c r="D24" s="65">
        <v>316000</v>
      </c>
      <c r="E24" s="26" t="s">
        <v>56</v>
      </c>
      <c r="F24" s="76">
        <v>335.59668309097464</v>
      </c>
      <c r="G24" s="76">
        <v>335.59668309097469</v>
      </c>
      <c r="H24" s="76">
        <v>209.10948203340942</v>
      </c>
      <c r="I24" s="76">
        <v>209.10948203340951</v>
      </c>
      <c r="J24" s="76">
        <v>126.4872010575652</v>
      </c>
      <c r="K24" s="76">
        <v>42.062252133157074</v>
      </c>
      <c r="L24" s="76">
        <v>84.424948924408127</v>
      </c>
    </row>
    <row r="25" spans="1:12" ht="12.75">
      <c r="A25" s="74">
        <v>2</v>
      </c>
      <c r="B25" s="74">
        <v>3</v>
      </c>
      <c r="C25" s="75">
        <v>1</v>
      </c>
      <c r="D25" s="65">
        <v>515000</v>
      </c>
      <c r="E25" s="26" t="s">
        <v>97</v>
      </c>
      <c r="F25" s="76">
        <v>303.49802868886837</v>
      </c>
      <c r="G25" s="76">
        <v>416.57579062159215</v>
      </c>
      <c r="H25" s="76">
        <v>157.70489052931799</v>
      </c>
      <c r="I25" s="76">
        <v>270.78265246204177</v>
      </c>
      <c r="J25" s="76">
        <v>145.79313815955038</v>
      </c>
      <c r="K25" s="76">
        <v>64.59189665296536</v>
      </c>
      <c r="L25" s="76">
        <v>81.201241506585021</v>
      </c>
    </row>
    <row r="26" spans="1:12" ht="12.75">
      <c r="A26" s="74">
        <v>2</v>
      </c>
      <c r="B26" s="74">
        <v>2</v>
      </c>
      <c r="C26" s="75">
        <v>1</v>
      </c>
      <c r="D26" s="65">
        <v>120000</v>
      </c>
      <c r="E26" s="26" t="s">
        <v>22</v>
      </c>
      <c r="F26" s="76">
        <v>415.16325894249189</v>
      </c>
      <c r="G26" s="76">
        <v>669.07211902534641</v>
      </c>
      <c r="H26" s="76">
        <v>218.27252884315561</v>
      </c>
      <c r="I26" s="76">
        <v>472.18138892601013</v>
      </c>
      <c r="J26" s="76">
        <v>196.89073009933628</v>
      </c>
      <c r="K26" s="76">
        <v>76.618112165352585</v>
      </c>
      <c r="L26" s="76">
        <v>120.27261793398371</v>
      </c>
    </row>
    <row r="27" spans="1:12" ht="12.75">
      <c r="A27" s="74">
        <v>2</v>
      </c>
      <c r="B27" s="74">
        <v>2</v>
      </c>
      <c r="C27" s="75">
        <v>1</v>
      </c>
      <c r="D27" s="65">
        <v>122000</v>
      </c>
      <c r="E27" s="26" t="s">
        <v>23</v>
      </c>
      <c r="F27" s="76">
        <v>451.58272259472943</v>
      </c>
      <c r="G27" s="76">
        <v>590.36332449711517</v>
      </c>
      <c r="H27" s="76">
        <v>226.41509433962261</v>
      </c>
      <c r="I27" s="76">
        <v>365.1956962420083</v>
      </c>
      <c r="J27" s="76">
        <v>225.16762825510679</v>
      </c>
      <c r="K27" s="76">
        <v>97.302354592234508</v>
      </c>
      <c r="L27" s="76">
        <v>127.86527366287228</v>
      </c>
    </row>
    <row r="28" spans="1:12" ht="12.75">
      <c r="A28" s="68"/>
      <c r="B28" s="68"/>
      <c r="C28" s="68"/>
      <c r="D28" s="77"/>
      <c r="E28" s="59" t="s">
        <v>216</v>
      </c>
      <c r="F28" s="161">
        <v>326.60660892149548</v>
      </c>
      <c r="G28" s="161">
        <v>438.24760255746969</v>
      </c>
      <c r="H28" s="161">
        <v>180.48454355570118</v>
      </c>
      <c r="I28" s="161">
        <v>292.12553719167533</v>
      </c>
      <c r="J28" s="161">
        <v>146.12206536579436</v>
      </c>
      <c r="K28" s="161">
        <v>51.054518932717436</v>
      </c>
      <c r="L28" s="161">
        <v>95.067546433076913</v>
      </c>
    </row>
    <row r="29" spans="1:12" ht="12.75">
      <c r="A29" s="74">
        <v>3</v>
      </c>
      <c r="B29" s="74">
        <v>4</v>
      </c>
      <c r="C29" s="75">
        <v>2</v>
      </c>
      <c r="D29" s="65">
        <v>334000</v>
      </c>
      <c r="E29" s="70" t="s">
        <v>257</v>
      </c>
      <c r="F29" s="76">
        <v>454.68677133530235</v>
      </c>
      <c r="G29" s="76">
        <v>607.02627079123272</v>
      </c>
      <c r="H29" s="76">
        <v>240.94512669050209</v>
      </c>
      <c r="I29" s="76">
        <v>393.28462614643246</v>
      </c>
      <c r="J29" s="76">
        <v>213.74164464480026</v>
      </c>
      <c r="K29" s="76">
        <v>142.23534898181254</v>
      </c>
      <c r="L29" s="76">
        <v>71.506295662987725</v>
      </c>
    </row>
    <row r="30" spans="1:12" ht="12.75">
      <c r="A30" s="74">
        <v>3</v>
      </c>
      <c r="B30" s="74">
        <v>4</v>
      </c>
      <c r="C30" s="75">
        <v>2</v>
      </c>
      <c r="D30" s="65">
        <v>554000</v>
      </c>
      <c r="E30" s="26" t="s">
        <v>264</v>
      </c>
      <c r="F30" s="76">
        <v>303.05479230644903</v>
      </c>
      <c r="G30" s="76">
        <v>416.46463013846238</v>
      </c>
      <c r="H30" s="76">
        <v>145.73568234470125</v>
      </c>
      <c r="I30" s="76">
        <v>259.14552017671463</v>
      </c>
      <c r="J30" s="76">
        <v>157.31910996174776</v>
      </c>
      <c r="K30" s="76">
        <v>86.471634071440121</v>
      </c>
      <c r="L30" s="76">
        <v>70.847475890307635</v>
      </c>
    </row>
    <row r="31" spans="1:12" ht="12.75">
      <c r="A31" s="74">
        <v>3</v>
      </c>
      <c r="B31" s="74">
        <v>4</v>
      </c>
      <c r="C31" s="75">
        <v>2</v>
      </c>
      <c r="D31" s="65">
        <v>558000</v>
      </c>
      <c r="E31" s="26" t="s">
        <v>265</v>
      </c>
      <c r="F31" s="76">
        <v>225.61863173216886</v>
      </c>
      <c r="G31" s="76">
        <v>278.64420877521314</v>
      </c>
      <c r="H31" s="76">
        <v>112.28945726762321</v>
      </c>
      <c r="I31" s="76">
        <v>165.3150343106675</v>
      </c>
      <c r="J31" s="76">
        <v>113.32917446454564</v>
      </c>
      <c r="K31" s="76">
        <v>66.195328204061838</v>
      </c>
      <c r="L31" s="76">
        <v>47.133846260483828</v>
      </c>
    </row>
    <row r="32" spans="1:12" ht="12.75">
      <c r="A32" s="74">
        <v>3</v>
      </c>
      <c r="B32" s="74">
        <v>4</v>
      </c>
      <c r="C32" s="75">
        <v>2</v>
      </c>
      <c r="D32" s="65">
        <v>358000</v>
      </c>
      <c r="E32" s="26" t="s">
        <v>258</v>
      </c>
      <c r="F32" s="76">
        <v>359.87748851454825</v>
      </c>
      <c r="G32" s="76">
        <v>490.63493933325481</v>
      </c>
      <c r="H32" s="76">
        <v>181.11673930969491</v>
      </c>
      <c r="I32" s="76">
        <v>311.87419012840144</v>
      </c>
      <c r="J32" s="76">
        <v>178.76074920485331</v>
      </c>
      <c r="K32" s="76">
        <v>100.4240782188715</v>
      </c>
      <c r="L32" s="76">
        <v>78.336670985981854</v>
      </c>
    </row>
    <row r="33" spans="1:12" ht="12.75">
      <c r="A33" s="74">
        <v>3</v>
      </c>
      <c r="B33" s="74">
        <v>4</v>
      </c>
      <c r="C33" s="75">
        <v>2</v>
      </c>
      <c r="D33" s="65">
        <v>366000</v>
      </c>
      <c r="E33" s="26" t="s">
        <v>259</v>
      </c>
      <c r="F33" s="76">
        <v>334.52309616236352</v>
      </c>
      <c r="G33" s="76">
        <v>435.60951462887215</v>
      </c>
      <c r="H33" s="76">
        <v>167.26154808118176</v>
      </c>
      <c r="I33" s="76">
        <v>268.34796654769036</v>
      </c>
      <c r="J33" s="76">
        <v>167.26154808118176</v>
      </c>
      <c r="K33" s="76">
        <v>82.588646015162965</v>
      </c>
      <c r="L33" s="76">
        <v>84.672902066018807</v>
      </c>
    </row>
    <row r="34" spans="1:12" ht="12.75">
      <c r="A34" s="74">
        <v>3</v>
      </c>
      <c r="B34" s="74">
        <v>4</v>
      </c>
      <c r="C34" s="75">
        <v>2</v>
      </c>
      <c r="D34" s="65">
        <v>754000</v>
      </c>
      <c r="E34" s="26" t="s">
        <v>268</v>
      </c>
      <c r="F34" s="76">
        <v>354.05365782143377</v>
      </c>
      <c r="G34" s="76">
        <v>613.54640082099388</v>
      </c>
      <c r="H34" s="76">
        <v>210.86839661828668</v>
      </c>
      <c r="I34" s="76">
        <v>470.36113961784667</v>
      </c>
      <c r="J34" s="76">
        <v>143.18526120314715</v>
      </c>
      <c r="K34" s="76">
        <v>72.081317499877827</v>
      </c>
      <c r="L34" s="76">
        <v>71.103943703269309</v>
      </c>
    </row>
    <row r="35" spans="1:12" ht="12.75">
      <c r="A35" s="74">
        <v>3</v>
      </c>
      <c r="B35" s="74">
        <v>3</v>
      </c>
      <c r="C35" s="75">
        <v>2</v>
      </c>
      <c r="D35" s="65">
        <v>370000</v>
      </c>
      <c r="E35" s="26" t="s">
        <v>260</v>
      </c>
      <c r="F35" s="76">
        <v>439.34098851722422</v>
      </c>
      <c r="G35" s="76">
        <v>623.06540189715429</v>
      </c>
      <c r="H35" s="76">
        <v>241.13829256115827</v>
      </c>
      <c r="I35" s="76">
        <v>424.86270594108839</v>
      </c>
      <c r="J35" s="76">
        <v>198.20269595606598</v>
      </c>
      <c r="K35" s="76">
        <v>114.3285072391413</v>
      </c>
      <c r="L35" s="76">
        <v>83.874188716924635</v>
      </c>
    </row>
    <row r="36" spans="1:12" ht="12.75">
      <c r="A36" s="74">
        <v>3</v>
      </c>
      <c r="B36" s="74">
        <v>4</v>
      </c>
      <c r="C36" s="75">
        <v>2</v>
      </c>
      <c r="D36" s="65">
        <v>758000</v>
      </c>
      <c r="E36" s="26" t="s">
        <v>270</v>
      </c>
      <c r="F36" s="76">
        <v>230.22016688448781</v>
      </c>
      <c r="G36" s="76">
        <v>276.96793002915456</v>
      </c>
      <c r="H36" s="76">
        <v>89.474213330652461</v>
      </c>
      <c r="I36" s="76">
        <v>136.2219764753192</v>
      </c>
      <c r="J36" s="76">
        <v>140.74595355383534</v>
      </c>
      <c r="K36" s="76">
        <v>59.817030260380015</v>
      </c>
      <c r="L36" s="76">
        <v>80.928923293455313</v>
      </c>
    </row>
    <row r="37" spans="1:12" ht="12.75">
      <c r="A37" s="74">
        <v>3</v>
      </c>
      <c r="B37" s="74">
        <v>4</v>
      </c>
      <c r="C37" s="75">
        <v>2</v>
      </c>
      <c r="D37" s="65">
        <v>958000</v>
      </c>
      <c r="E37" s="26" t="s">
        <v>275</v>
      </c>
      <c r="F37" s="76">
        <v>267.7464352138872</v>
      </c>
      <c r="G37" s="76">
        <v>389.02665840049605</v>
      </c>
      <c r="H37" s="76">
        <v>161.19032858028518</v>
      </c>
      <c r="I37" s="76">
        <v>282.470551766894</v>
      </c>
      <c r="J37" s="76">
        <v>106.55610663360197</v>
      </c>
      <c r="K37" s="76">
        <v>51.146931184128952</v>
      </c>
      <c r="L37" s="76">
        <v>55.409175449473025</v>
      </c>
    </row>
    <row r="38" spans="1:12" ht="12.75">
      <c r="A38" s="74">
        <v>3</v>
      </c>
      <c r="B38" s="74">
        <v>4</v>
      </c>
      <c r="C38" s="75">
        <v>2</v>
      </c>
      <c r="D38" s="65">
        <v>762000</v>
      </c>
      <c r="E38" s="26" t="s">
        <v>271</v>
      </c>
      <c r="F38" s="76">
        <v>249.71214738054115</v>
      </c>
      <c r="G38" s="76">
        <v>307.64248704663208</v>
      </c>
      <c r="H38" s="76">
        <v>128.09441565918249</v>
      </c>
      <c r="I38" s="76">
        <v>186.02475532527345</v>
      </c>
      <c r="J38" s="76">
        <v>121.61773172135867</v>
      </c>
      <c r="K38" s="76">
        <v>67.285549798503169</v>
      </c>
      <c r="L38" s="76">
        <v>54.332181922855504</v>
      </c>
    </row>
    <row r="39" spans="1:12" ht="12.75">
      <c r="A39" s="74">
        <v>3</v>
      </c>
      <c r="B39" s="74">
        <v>4</v>
      </c>
      <c r="C39" s="75">
        <v>2</v>
      </c>
      <c r="D39" s="65">
        <v>154000</v>
      </c>
      <c r="E39" s="26" t="s">
        <v>252</v>
      </c>
      <c r="F39" s="76">
        <v>263.62637778872011</v>
      </c>
      <c r="G39" s="76">
        <v>266.65656603916517</v>
      </c>
      <c r="H39" s="76">
        <v>99.996212264686946</v>
      </c>
      <c r="I39" s="76">
        <v>103.02640051513201</v>
      </c>
      <c r="J39" s="76">
        <v>163.63016552403317</v>
      </c>
      <c r="K39" s="76">
        <v>138.63111245786143</v>
      </c>
      <c r="L39" s="76">
        <v>24.999053066171737</v>
      </c>
    </row>
    <row r="40" spans="1:12" ht="12.75">
      <c r="A40" s="74">
        <v>3</v>
      </c>
      <c r="B40" s="74">
        <v>4</v>
      </c>
      <c r="C40" s="75">
        <v>2</v>
      </c>
      <c r="D40" s="65">
        <v>766000</v>
      </c>
      <c r="E40" s="26" t="s">
        <v>272</v>
      </c>
      <c r="F40" s="76">
        <v>215.13839695657879</v>
      </c>
      <c r="G40" s="76">
        <v>270.23481568936114</v>
      </c>
      <c r="H40" s="76">
        <v>89.859635314180778</v>
      </c>
      <c r="I40" s="76">
        <v>144.95605404696315</v>
      </c>
      <c r="J40" s="76">
        <v>125.27876164239802</v>
      </c>
      <c r="K40" s="76">
        <v>64.607110061655519</v>
      </c>
      <c r="L40" s="76">
        <v>60.671651580742513</v>
      </c>
    </row>
    <row r="41" spans="1:12" ht="12.75">
      <c r="A41" s="74">
        <v>3</v>
      </c>
      <c r="B41" s="74">
        <v>4</v>
      </c>
      <c r="C41" s="75">
        <v>2</v>
      </c>
      <c r="D41" s="65">
        <v>962000</v>
      </c>
      <c r="E41" s="26" t="s">
        <v>276</v>
      </c>
      <c r="F41" s="76">
        <v>343.96013739054717</v>
      </c>
      <c r="G41" s="76">
        <v>477.48052827632921</v>
      </c>
      <c r="H41" s="76">
        <v>205.6020511828165</v>
      </c>
      <c r="I41" s="76">
        <v>339.12244206859856</v>
      </c>
      <c r="J41" s="76">
        <v>138.35808620773062</v>
      </c>
      <c r="K41" s="76">
        <v>74.500507958008811</v>
      </c>
      <c r="L41" s="76">
        <v>63.857578249721833</v>
      </c>
    </row>
    <row r="42" spans="1:12" ht="12.75">
      <c r="A42" s="74">
        <v>3</v>
      </c>
      <c r="B42" s="74">
        <v>4</v>
      </c>
      <c r="C42" s="75">
        <v>2</v>
      </c>
      <c r="D42" s="65">
        <v>770000</v>
      </c>
      <c r="E42" s="26" t="s">
        <v>273</v>
      </c>
      <c r="F42" s="76">
        <v>253.39396335837617</v>
      </c>
      <c r="G42" s="76">
        <v>324.2388295769079</v>
      </c>
      <c r="H42" s="76">
        <v>120.60102807433769</v>
      </c>
      <c r="I42" s="76">
        <v>191.44589429286938</v>
      </c>
      <c r="J42" s="76">
        <v>132.79293528403846</v>
      </c>
      <c r="K42" s="76">
        <v>61.618558059839174</v>
      </c>
      <c r="L42" s="76">
        <v>71.17437722419929</v>
      </c>
    </row>
    <row r="43" spans="1:12" ht="12.75">
      <c r="A43" s="74">
        <v>3</v>
      </c>
      <c r="B43" s="74">
        <v>4</v>
      </c>
      <c r="C43" s="75">
        <v>2</v>
      </c>
      <c r="D43" s="65">
        <v>162000</v>
      </c>
      <c r="E43" s="26" t="s">
        <v>253</v>
      </c>
      <c r="F43" s="76">
        <v>287.25314183123885</v>
      </c>
      <c r="G43" s="76">
        <v>356.9120287253142</v>
      </c>
      <c r="H43" s="76">
        <v>147.21723518850987</v>
      </c>
      <c r="I43" s="76">
        <v>216.87612208258528</v>
      </c>
      <c r="J43" s="76">
        <v>140.03590664272895</v>
      </c>
      <c r="K43" s="76">
        <v>61.759425493716343</v>
      </c>
      <c r="L43" s="76">
        <v>78.276481149012582</v>
      </c>
    </row>
    <row r="44" spans="1:12" ht="12.75">
      <c r="A44" s="74">
        <v>3</v>
      </c>
      <c r="B44" s="74">
        <v>4</v>
      </c>
      <c r="C44" s="75">
        <v>2</v>
      </c>
      <c r="D44" s="65">
        <v>374000</v>
      </c>
      <c r="E44" s="26" t="s">
        <v>261</v>
      </c>
      <c r="F44" s="76">
        <v>426.67324351820452</v>
      </c>
      <c r="G44" s="76">
        <v>525.01772667016064</v>
      </c>
      <c r="H44" s="76">
        <v>250.6397015753615</v>
      </c>
      <c r="I44" s="76">
        <v>348.9841847273176</v>
      </c>
      <c r="J44" s="76">
        <v>176.03354194284304</v>
      </c>
      <c r="K44" s="76">
        <v>95.261583993587564</v>
      </c>
      <c r="L44" s="76">
        <v>80.77195794925548</v>
      </c>
    </row>
    <row r="45" spans="1:12" ht="12.75">
      <c r="A45" s="74">
        <v>3</v>
      </c>
      <c r="B45" s="74">
        <v>4</v>
      </c>
      <c r="C45" s="75">
        <v>2</v>
      </c>
      <c r="D45" s="65">
        <v>966000</v>
      </c>
      <c r="E45" s="26" t="s">
        <v>277</v>
      </c>
      <c r="F45" s="76">
        <v>312.75476172830355</v>
      </c>
      <c r="G45" s="76">
        <v>443.19276661972879</v>
      </c>
      <c r="H45" s="76">
        <v>216.03794560142296</v>
      </c>
      <c r="I45" s="76">
        <v>346.47595049284814</v>
      </c>
      <c r="J45" s="76">
        <v>96.716816126880602</v>
      </c>
      <c r="K45" s="76">
        <v>60.031127251167256</v>
      </c>
      <c r="L45" s="76">
        <v>36.685688875713339</v>
      </c>
    </row>
    <row r="46" spans="1:12" ht="12.75">
      <c r="A46" s="74">
        <v>3</v>
      </c>
      <c r="B46" s="74">
        <v>4</v>
      </c>
      <c r="C46" s="75">
        <v>2</v>
      </c>
      <c r="D46" s="65">
        <v>774000</v>
      </c>
      <c r="E46" s="26" t="s">
        <v>274</v>
      </c>
      <c r="F46" s="76">
        <v>351.97349299540775</v>
      </c>
      <c r="G46" s="76">
        <v>412.42806487240608</v>
      </c>
      <c r="H46" s="76">
        <v>210.13776666860431</v>
      </c>
      <c r="I46" s="76">
        <v>270.59233854560256</v>
      </c>
      <c r="J46" s="76">
        <v>141.8357263268035</v>
      </c>
      <c r="K46" s="76">
        <v>72.661745044469001</v>
      </c>
      <c r="L46" s="76">
        <v>69.173981282334495</v>
      </c>
    </row>
    <row r="47" spans="1:12" ht="12.75">
      <c r="A47" s="74">
        <v>3</v>
      </c>
      <c r="B47" s="74">
        <v>4</v>
      </c>
      <c r="C47" s="75">
        <v>2</v>
      </c>
      <c r="D47" s="65">
        <v>378000</v>
      </c>
      <c r="E47" s="26" t="s">
        <v>262</v>
      </c>
      <c r="F47" s="76">
        <v>281.10599078341016</v>
      </c>
      <c r="G47" s="76">
        <v>393.54838709677415</v>
      </c>
      <c r="H47" s="76">
        <v>145.62211981566821</v>
      </c>
      <c r="I47" s="76">
        <v>258.06451612903226</v>
      </c>
      <c r="J47" s="76">
        <v>135.48387096774192</v>
      </c>
      <c r="K47" s="76">
        <v>56.221198156682028</v>
      </c>
      <c r="L47" s="76">
        <v>79.262672811059915</v>
      </c>
    </row>
    <row r="48" spans="1:12" ht="12.75">
      <c r="A48" s="74">
        <v>3</v>
      </c>
      <c r="B48" s="74">
        <v>4</v>
      </c>
      <c r="C48" s="75">
        <v>2</v>
      </c>
      <c r="D48" s="65">
        <v>382000</v>
      </c>
      <c r="E48" s="26" t="s">
        <v>263</v>
      </c>
      <c r="F48" s="76">
        <v>292.94539657233958</v>
      </c>
      <c r="G48" s="76">
        <v>358.04437358841506</v>
      </c>
      <c r="H48" s="76">
        <v>139.49780789159027</v>
      </c>
      <c r="I48" s="76">
        <v>204.59678490766575</v>
      </c>
      <c r="J48" s="76">
        <v>153.44758868074928</v>
      </c>
      <c r="K48" s="76">
        <v>71.741729772817848</v>
      </c>
      <c r="L48" s="76">
        <v>81.705858907931429</v>
      </c>
    </row>
    <row r="49" spans="1:12" ht="12.75">
      <c r="A49" s="74">
        <v>3</v>
      </c>
      <c r="B49" s="74">
        <v>4</v>
      </c>
      <c r="C49" s="75">
        <v>2</v>
      </c>
      <c r="D49" s="65">
        <v>970000</v>
      </c>
      <c r="E49" s="26" t="s">
        <v>278</v>
      </c>
      <c r="F49" s="76">
        <v>316.12131118830087</v>
      </c>
      <c r="G49" s="76">
        <v>443.38713914591784</v>
      </c>
      <c r="H49" s="76">
        <v>177.47161329869525</v>
      </c>
      <c r="I49" s="76">
        <v>304.7374412563122</v>
      </c>
      <c r="J49" s="76">
        <v>138.64969788960568</v>
      </c>
      <c r="K49" s="76">
        <v>71.805948801774719</v>
      </c>
      <c r="L49" s="76">
        <v>66.843749087830957</v>
      </c>
    </row>
    <row r="50" spans="1:12" ht="12.75">
      <c r="A50" s="74">
        <v>3</v>
      </c>
      <c r="B50" s="74">
        <v>4</v>
      </c>
      <c r="C50" s="75">
        <v>2</v>
      </c>
      <c r="D50" s="65">
        <v>974000</v>
      </c>
      <c r="E50" s="26" t="s">
        <v>279</v>
      </c>
      <c r="F50" s="76">
        <v>352.55726005672636</v>
      </c>
      <c r="G50" s="76">
        <v>440.69657507090795</v>
      </c>
      <c r="H50" s="76">
        <v>196.71231205587239</v>
      </c>
      <c r="I50" s="76">
        <v>284.85162707005401</v>
      </c>
      <c r="J50" s="76">
        <v>155.84494800085395</v>
      </c>
      <c r="K50" s="76">
        <v>81.429747781268105</v>
      </c>
      <c r="L50" s="76">
        <v>74.415200219585842</v>
      </c>
    </row>
    <row r="51" spans="1:12" ht="12.75">
      <c r="A51" s="74">
        <v>3</v>
      </c>
      <c r="B51" s="74">
        <v>4</v>
      </c>
      <c r="C51" s="75">
        <v>2</v>
      </c>
      <c r="D51" s="65">
        <v>566000</v>
      </c>
      <c r="E51" s="26" t="s">
        <v>266</v>
      </c>
      <c r="F51" s="76">
        <v>233.5837350973577</v>
      </c>
      <c r="G51" s="76">
        <v>298.61344694846213</v>
      </c>
      <c r="H51" s="76">
        <v>110.81212393018649</v>
      </c>
      <c r="I51" s="76">
        <v>175.84183578129085</v>
      </c>
      <c r="J51" s="76">
        <v>122.77161116717122</v>
      </c>
      <c r="K51" s="76">
        <v>62.226707029936101</v>
      </c>
      <c r="L51" s="76">
        <v>60.544904137235129</v>
      </c>
    </row>
    <row r="52" spans="1:12" ht="12.75">
      <c r="A52" s="74">
        <v>3</v>
      </c>
      <c r="B52" s="74">
        <v>3</v>
      </c>
      <c r="C52" s="75">
        <v>2</v>
      </c>
      <c r="D52" s="65">
        <v>978000</v>
      </c>
      <c r="E52" s="40" t="s">
        <v>280</v>
      </c>
      <c r="F52" s="76">
        <v>435.18347777982666</v>
      </c>
      <c r="G52" s="76">
        <v>436.10547667342797</v>
      </c>
      <c r="H52" s="76">
        <v>245.25170569795318</v>
      </c>
      <c r="I52" s="76">
        <v>246.1737045915545</v>
      </c>
      <c r="J52" s="76">
        <v>189.9317720818735</v>
      </c>
      <c r="K52" s="76">
        <v>117.09385948736863</v>
      </c>
      <c r="L52" s="76">
        <v>72.837912594504886</v>
      </c>
    </row>
    <row r="53" spans="1:12" ht="12.75">
      <c r="A53" s="74">
        <v>3</v>
      </c>
      <c r="B53" s="74">
        <v>4</v>
      </c>
      <c r="C53" s="75">
        <v>2</v>
      </c>
      <c r="D53" s="65">
        <v>166000</v>
      </c>
      <c r="E53" s="26" t="s">
        <v>254</v>
      </c>
      <c r="F53" s="76">
        <v>403.95432077722859</v>
      </c>
      <c r="G53" s="76">
        <v>468.15521845349701</v>
      </c>
      <c r="H53" s="76">
        <v>206.23828191580023</v>
      </c>
      <c r="I53" s="76">
        <v>270.43917959206863</v>
      </c>
      <c r="J53" s="76">
        <v>197.71603886142836</v>
      </c>
      <c r="K53" s="76">
        <v>139.76478609169936</v>
      </c>
      <c r="L53" s="76">
        <v>57.951252769728995</v>
      </c>
    </row>
    <row r="54" spans="1:12" ht="12.75">
      <c r="A54" s="74">
        <v>3</v>
      </c>
      <c r="B54" s="74">
        <v>4</v>
      </c>
      <c r="C54" s="75">
        <v>2</v>
      </c>
      <c r="D54" s="65">
        <v>570000</v>
      </c>
      <c r="E54" s="26" t="s">
        <v>267</v>
      </c>
      <c r="F54" s="76">
        <v>369.49592728131273</v>
      </c>
      <c r="G54" s="76">
        <v>419.66709951599574</v>
      </c>
      <c r="H54" s="76">
        <v>199.79931531106126</v>
      </c>
      <c r="I54" s="76">
        <v>249.97048754574431</v>
      </c>
      <c r="J54" s="76">
        <v>169.69661197025147</v>
      </c>
      <c r="K54" s="76">
        <v>55.483414000708301</v>
      </c>
      <c r="L54" s="76">
        <v>114.21319796954317</v>
      </c>
    </row>
    <row r="55" spans="1:12" ht="12.75">
      <c r="A55" s="74">
        <v>3</v>
      </c>
      <c r="B55" s="74">
        <v>4</v>
      </c>
      <c r="C55" s="75">
        <v>2</v>
      </c>
      <c r="D55" s="65">
        <v>170000</v>
      </c>
      <c r="E55" s="26" t="s">
        <v>256</v>
      </c>
      <c r="F55" s="76">
        <v>396.15688339036586</v>
      </c>
      <c r="G55" s="76">
        <v>397.03430727384392</v>
      </c>
      <c r="H55" s="76">
        <v>178.99447222953407</v>
      </c>
      <c r="I55" s="76">
        <v>179.87189611301218</v>
      </c>
      <c r="J55" s="76">
        <v>217.16241116083174</v>
      </c>
      <c r="K55" s="76">
        <v>150.03948407475647</v>
      </c>
      <c r="L55" s="76">
        <v>67.122927086075279</v>
      </c>
    </row>
    <row r="56" spans="1:12" ht="12.75">
      <c r="A56" s="68"/>
      <c r="B56" s="68"/>
      <c r="C56" s="68"/>
      <c r="D56" s="77"/>
      <c r="E56" s="59" t="s">
        <v>210</v>
      </c>
      <c r="F56" s="161">
        <v>317.19037037631256</v>
      </c>
      <c r="G56" s="161">
        <v>409.69754339240211</v>
      </c>
      <c r="H56" s="161">
        <v>167.37928876838043</v>
      </c>
      <c r="I56" s="161">
        <v>259.88646178446993</v>
      </c>
      <c r="J56" s="161">
        <v>149.81108160793218</v>
      </c>
      <c r="K56" s="161">
        <v>80.915365095154442</v>
      </c>
      <c r="L56" s="161">
        <v>68.895716512777724</v>
      </c>
    </row>
    <row r="57" spans="1:12" ht="12.75">
      <c r="A57" s="74">
        <v>4</v>
      </c>
      <c r="B57" s="74">
        <v>2</v>
      </c>
      <c r="C57" s="75">
        <v>3</v>
      </c>
      <c r="D57" s="65">
        <v>334004</v>
      </c>
      <c r="E57" s="26" t="s">
        <v>57</v>
      </c>
      <c r="F57" s="76">
        <v>494.65520855166631</v>
      </c>
      <c r="G57" s="76">
        <v>618.31901068958291</v>
      </c>
      <c r="H57" s="76">
        <v>252.56759589184657</v>
      </c>
      <c r="I57" s="76">
        <v>376.23139802976317</v>
      </c>
      <c r="J57" s="76">
        <v>242.08761265981974</v>
      </c>
      <c r="K57" s="76">
        <v>148.81576189478096</v>
      </c>
      <c r="L57" s="76">
        <v>93.271850765038778</v>
      </c>
    </row>
    <row r="58" spans="1:12" ht="12.75">
      <c r="A58" s="74">
        <v>4</v>
      </c>
      <c r="B58" s="74">
        <v>2</v>
      </c>
      <c r="C58" s="75">
        <v>3</v>
      </c>
      <c r="D58" s="65">
        <v>962004</v>
      </c>
      <c r="E58" s="26" t="s">
        <v>149</v>
      </c>
      <c r="F58" s="76">
        <v>514.8256761159987</v>
      </c>
      <c r="G58" s="76">
        <v>837.40632127728907</v>
      </c>
      <c r="H58" s="76">
        <v>309.5470837406321</v>
      </c>
      <c r="I58" s="76">
        <v>632.12772890192252</v>
      </c>
      <c r="J58" s="76">
        <v>205.27859237536657</v>
      </c>
      <c r="K58" s="76">
        <v>94.493320299771923</v>
      </c>
      <c r="L58" s="76">
        <v>110.78527207559466</v>
      </c>
    </row>
    <row r="59" spans="1:12" ht="12.75">
      <c r="A59" s="74">
        <v>4</v>
      </c>
      <c r="B59" s="74">
        <v>1</v>
      </c>
      <c r="C59" s="75">
        <v>3</v>
      </c>
      <c r="D59" s="65">
        <v>978004</v>
      </c>
      <c r="E59" s="26" t="s">
        <v>160</v>
      </c>
      <c r="F59" s="76">
        <v>575.27909081766063</v>
      </c>
      <c r="G59" s="76">
        <v>889.06768580911194</v>
      </c>
      <c r="H59" s="76">
        <v>415.36759529317112</v>
      </c>
      <c r="I59" s="76">
        <v>729.15619028462231</v>
      </c>
      <c r="J59" s="76">
        <v>159.91149552448957</v>
      </c>
      <c r="K59" s="76">
        <v>80.458614100372117</v>
      </c>
      <c r="L59" s="76">
        <v>79.452881424117479</v>
      </c>
    </row>
    <row r="60" spans="1:12" ht="12.75">
      <c r="A60" s="74">
        <v>4</v>
      </c>
      <c r="B60" s="74">
        <v>2</v>
      </c>
      <c r="C60" s="75">
        <v>3</v>
      </c>
      <c r="D60" s="65">
        <v>562008</v>
      </c>
      <c r="E60" s="26" t="s">
        <v>105</v>
      </c>
      <c r="F60" s="76">
        <v>556.66003976143145</v>
      </c>
      <c r="G60" s="76">
        <v>665.2393332313809</v>
      </c>
      <c r="H60" s="76">
        <v>276.80073405719531</v>
      </c>
      <c r="I60" s="76">
        <v>385.38002752714482</v>
      </c>
      <c r="J60" s="76">
        <v>279.85930570423614</v>
      </c>
      <c r="K60" s="76">
        <v>128.46000917571496</v>
      </c>
      <c r="L60" s="76">
        <v>151.39929652852118</v>
      </c>
    </row>
    <row r="61" spans="1:12" ht="12.75">
      <c r="A61" s="74">
        <v>4</v>
      </c>
      <c r="B61" s="74">
        <v>2</v>
      </c>
      <c r="C61" s="75">
        <v>3</v>
      </c>
      <c r="D61" s="65">
        <v>158004</v>
      </c>
      <c r="E61" s="26" t="s">
        <v>30</v>
      </c>
      <c r="F61" s="76">
        <v>366.23286882413913</v>
      </c>
      <c r="G61" s="76">
        <v>521.70908672117935</v>
      </c>
      <c r="H61" s="76">
        <v>254.52032707589541</v>
      </c>
      <c r="I61" s="76">
        <v>409.99654497293562</v>
      </c>
      <c r="J61" s="76">
        <v>111.71254174824369</v>
      </c>
      <c r="K61" s="76">
        <v>54.128757341932527</v>
      </c>
      <c r="L61" s="76">
        <v>57.583784406311182</v>
      </c>
    </row>
    <row r="62" spans="1:12" ht="12.75">
      <c r="A62" s="74">
        <v>4</v>
      </c>
      <c r="B62" s="74">
        <v>2</v>
      </c>
      <c r="C62" s="75">
        <v>3</v>
      </c>
      <c r="D62" s="65">
        <v>954012</v>
      </c>
      <c r="E62" s="26" t="s">
        <v>139</v>
      </c>
      <c r="F62" s="76">
        <v>262.41634378302217</v>
      </c>
      <c r="G62" s="76">
        <v>369.84853821768229</v>
      </c>
      <c r="H62" s="76">
        <v>170.83480098626276</v>
      </c>
      <c r="I62" s="76">
        <v>278.26699542092285</v>
      </c>
      <c r="J62" s="76">
        <v>91.581542796759422</v>
      </c>
      <c r="K62" s="76">
        <v>54.596688974991196</v>
      </c>
      <c r="L62" s="76">
        <v>36.984853821768226</v>
      </c>
    </row>
    <row r="63" spans="1:12" ht="12.75">
      <c r="A63" s="74">
        <v>4</v>
      </c>
      <c r="B63" s="74">
        <v>2</v>
      </c>
      <c r="C63" s="78">
        <v>3</v>
      </c>
      <c r="D63" s="65">
        <v>370016</v>
      </c>
      <c r="E63" s="26" t="s">
        <v>73</v>
      </c>
      <c r="F63" s="76">
        <v>369.70567121320892</v>
      </c>
      <c r="G63" s="76">
        <v>394.83129935391241</v>
      </c>
      <c r="H63" s="76">
        <v>178.27231395070589</v>
      </c>
      <c r="I63" s="76">
        <v>203.39794209140942</v>
      </c>
      <c r="J63" s="76">
        <v>191.43335726250299</v>
      </c>
      <c r="K63" s="76">
        <v>99.306054079923427</v>
      </c>
      <c r="L63" s="76">
        <v>92.127303182579567</v>
      </c>
    </row>
    <row r="64" spans="1:12" ht="12.75">
      <c r="A64" s="74">
        <v>4</v>
      </c>
      <c r="B64" s="74">
        <v>2</v>
      </c>
      <c r="C64" s="75">
        <v>3</v>
      </c>
      <c r="D64" s="65">
        <v>962016</v>
      </c>
      <c r="E64" s="26" t="s">
        <v>150</v>
      </c>
      <c r="F64" s="76">
        <v>171.73628292824918</v>
      </c>
      <c r="G64" s="76">
        <v>219.76422645903071</v>
      </c>
      <c r="H64" s="76">
        <v>61.126473584631064</v>
      </c>
      <c r="I64" s="76">
        <v>109.1544171154126</v>
      </c>
      <c r="J64" s="76">
        <v>110.6098093436181</v>
      </c>
      <c r="K64" s="76">
        <v>68.40343472565857</v>
      </c>
      <c r="L64" s="76">
        <v>42.20637461795954</v>
      </c>
    </row>
    <row r="65" spans="1:12" ht="12.75">
      <c r="A65" s="74">
        <v>4</v>
      </c>
      <c r="B65" s="74">
        <v>2</v>
      </c>
      <c r="C65" s="75">
        <v>3</v>
      </c>
      <c r="D65" s="65">
        <v>370020</v>
      </c>
      <c r="E65" s="26" t="s">
        <v>74</v>
      </c>
      <c r="F65" s="76">
        <v>298.05914972273564</v>
      </c>
      <c r="G65" s="76">
        <v>490.98890942698705</v>
      </c>
      <c r="H65" s="76">
        <v>155.9611829944547</v>
      </c>
      <c r="I65" s="76">
        <v>348.89094269870606</v>
      </c>
      <c r="J65" s="76">
        <v>142.09796672828097</v>
      </c>
      <c r="K65" s="76">
        <v>78.558225508317932</v>
      </c>
      <c r="L65" s="76">
        <v>63.539741219963041</v>
      </c>
    </row>
    <row r="66" spans="1:12" ht="12.75">
      <c r="A66" s="74">
        <v>4</v>
      </c>
      <c r="B66" s="74">
        <v>2</v>
      </c>
      <c r="C66" s="78">
        <v>3</v>
      </c>
      <c r="D66" s="65">
        <v>978020</v>
      </c>
      <c r="E66" s="26" t="s">
        <v>161</v>
      </c>
      <c r="F66" s="76">
        <v>566.51492159838142</v>
      </c>
      <c r="G66" s="76">
        <v>744.81537683358624</v>
      </c>
      <c r="H66" s="76">
        <v>256.70207384926658</v>
      </c>
      <c r="I66" s="76">
        <v>435.0025290844714</v>
      </c>
      <c r="J66" s="76">
        <v>309.81284774911489</v>
      </c>
      <c r="K66" s="76">
        <v>126.45422357106729</v>
      </c>
      <c r="L66" s="76">
        <v>183.35862417804756</v>
      </c>
    </row>
    <row r="67" spans="1:12" ht="12.75">
      <c r="A67" s="74">
        <v>4</v>
      </c>
      <c r="B67" s="74">
        <v>2</v>
      </c>
      <c r="C67" s="75">
        <v>3</v>
      </c>
      <c r="D67" s="65">
        <v>170020</v>
      </c>
      <c r="E67" s="26" t="s">
        <v>49</v>
      </c>
      <c r="F67" s="76">
        <v>727.4658170715519</v>
      </c>
      <c r="G67" s="76">
        <v>727.4658170715519</v>
      </c>
      <c r="H67" s="76">
        <v>471.25979025620603</v>
      </c>
      <c r="I67" s="76">
        <v>471.25979025620603</v>
      </c>
      <c r="J67" s="76">
        <v>256.20602681534581</v>
      </c>
      <c r="K67" s="76">
        <v>142.04168326032124</v>
      </c>
      <c r="L67" s="76">
        <v>114.16434355502456</v>
      </c>
    </row>
    <row r="68" spans="1:12" ht="12.75">
      <c r="A68" s="74">
        <v>4</v>
      </c>
      <c r="B68" s="74">
        <v>2</v>
      </c>
      <c r="C68" s="75">
        <v>3</v>
      </c>
      <c r="D68" s="65">
        <v>154036</v>
      </c>
      <c r="E68" s="26" t="s">
        <v>29</v>
      </c>
      <c r="F68" s="76">
        <v>456.83275777010363</v>
      </c>
      <c r="G68" s="76">
        <v>480.51307350764677</v>
      </c>
      <c r="H68" s="76">
        <v>239.76319684262455</v>
      </c>
      <c r="I68" s="76">
        <v>263.44351258016775</v>
      </c>
      <c r="J68" s="76">
        <v>217.06956092747907</v>
      </c>
      <c r="K68" s="76">
        <v>97.681302417365558</v>
      </c>
      <c r="L68" s="76">
        <v>119.3882585101135</v>
      </c>
    </row>
    <row r="69" spans="1:12" ht="12.75">
      <c r="A69" s="74">
        <v>4</v>
      </c>
      <c r="B69" s="74">
        <v>1</v>
      </c>
      <c r="C69" s="75">
        <v>3</v>
      </c>
      <c r="D69" s="65">
        <v>158026</v>
      </c>
      <c r="E69" s="26" t="s">
        <v>36</v>
      </c>
      <c r="F69" s="76">
        <v>421.81978798586573</v>
      </c>
      <c r="G69" s="76">
        <v>594.08127208480562</v>
      </c>
      <c r="H69" s="76">
        <v>240.72438162544171</v>
      </c>
      <c r="I69" s="76">
        <v>412.98586572438165</v>
      </c>
      <c r="J69" s="76">
        <v>181.09540636042402</v>
      </c>
      <c r="K69" s="76">
        <v>86.130742049469973</v>
      </c>
      <c r="L69" s="76">
        <v>94.964664310954063</v>
      </c>
    </row>
    <row r="70" spans="1:12" ht="12.75">
      <c r="A70" s="74">
        <v>4</v>
      </c>
      <c r="B70" s="74">
        <v>1</v>
      </c>
      <c r="C70" s="75">
        <v>3</v>
      </c>
      <c r="D70" s="65">
        <v>562028</v>
      </c>
      <c r="E70" s="26" t="s">
        <v>111</v>
      </c>
      <c r="F70" s="76">
        <v>407.92540792540791</v>
      </c>
      <c r="G70" s="76">
        <v>522.8105228105228</v>
      </c>
      <c r="H70" s="76">
        <v>151.51515151515153</v>
      </c>
      <c r="I70" s="76">
        <v>266.40026640026639</v>
      </c>
      <c r="J70" s="76">
        <v>256.41025641025641</v>
      </c>
      <c r="K70" s="76">
        <v>173.16017316017317</v>
      </c>
      <c r="L70" s="76">
        <v>83.250083250083264</v>
      </c>
    </row>
    <row r="71" spans="1:12" ht="12.75">
      <c r="A71" s="74">
        <v>4</v>
      </c>
      <c r="B71" s="74">
        <v>2</v>
      </c>
      <c r="C71" s="75">
        <v>3</v>
      </c>
      <c r="D71" s="65">
        <v>954024</v>
      </c>
      <c r="E71" s="26" t="s">
        <v>142</v>
      </c>
      <c r="F71" s="76">
        <v>653.06852746466279</v>
      </c>
      <c r="G71" s="76">
        <v>1005.5466094113436</v>
      </c>
      <c r="H71" s="76">
        <v>377.52728573984615</v>
      </c>
      <c r="I71" s="76">
        <v>730.00536768652705</v>
      </c>
      <c r="J71" s="76">
        <v>275.54124172481659</v>
      </c>
      <c r="K71" s="76">
        <v>144.92753623188406</v>
      </c>
      <c r="L71" s="76">
        <v>130.61370549293255</v>
      </c>
    </row>
    <row r="72" spans="1:12" ht="12.75">
      <c r="A72" s="74">
        <v>4</v>
      </c>
      <c r="B72" s="74">
        <v>2</v>
      </c>
      <c r="C72" s="75">
        <v>3</v>
      </c>
      <c r="D72" s="65">
        <v>978032</v>
      </c>
      <c r="E72" s="26" t="s">
        <v>164</v>
      </c>
      <c r="F72" s="76">
        <v>366.84782608695656</v>
      </c>
      <c r="G72" s="76">
        <v>461.95652173913038</v>
      </c>
      <c r="H72" s="76">
        <v>155.27950310559007</v>
      </c>
      <c r="I72" s="76">
        <v>250.38819875776397</v>
      </c>
      <c r="J72" s="76">
        <v>211.56832298136644</v>
      </c>
      <c r="K72" s="76">
        <v>106.75465838509317</v>
      </c>
      <c r="L72" s="76">
        <v>104.8136645962733</v>
      </c>
    </row>
    <row r="73" spans="1:12" ht="12.75">
      <c r="A73" s="74">
        <v>4</v>
      </c>
      <c r="B73" s="74">
        <v>2</v>
      </c>
      <c r="C73" s="75">
        <v>3</v>
      </c>
      <c r="D73" s="65">
        <v>382060</v>
      </c>
      <c r="E73" s="26" t="s">
        <v>93</v>
      </c>
      <c r="F73" s="76">
        <v>229.2129575488247</v>
      </c>
      <c r="G73" s="76">
        <v>297.04128172143606</v>
      </c>
      <c r="H73" s="76">
        <v>121.62320196468249</v>
      </c>
      <c r="I73" s="76">
        <v>189.45152613729391</v>
      </c>
      <c r="J73" s="76">
        <v>107.5897555841422</v>
      </c>
      <c r="K73" s="76">
        <v>49.117062331891006</v>
      </c>
      <c r="L73" s="76">
        <v>58.472693252251197</v>
      </c>
    </row>
    <row r="74" spans="1:12" ht="12.75">
      <c r="A74" s="74">
        <v>4</v>
      </c>
      <c r="B74" s="74">
        <v>2</v>
      </c>
      <c r="C74" s="75">
        <v>3</v>
      </c>
      <c r="D74" s="65">
        <v>962060</v>
      </c>
      <c r="E74" s="26" t="s">
        <v>155</v>
      </c>
      <c r="F74" s="76">
        <v>212.93170605037653</v>
      </c>
      <c r="G74" s="76">
        <v>280.44663723708129</v>
      </c>
      <c r="H74" s="76">
        <v>127.2396780057128</v>
      </c>
      <c r="I74" s="76">
        <v>194.75460919241755</v>
      </c>
      <c r="J74" s="76">
        <v>85.692028044663715</v>
      </c>
      <c r="K74" s="76">
        <v>38.950921838483509</v>
      </c>
      <c r="L74" s="76">
        <v>46.741106206180213</v>
      </c>
    </row>
    <row r="75" spans="1:12" ht="12.75">
      <c r="A75" s="74">
        <v>4</v>
      </c>
      <c r="B75" s="74">
        <v>2</v>
      </c>
      <c r="C75" s="75">
        <v>3</v>
      </c>
      <c r="D75" s="65">
        <v>362040</v>
      </c>
      <c r="E75" s="26" t="s">
        <v>70</v>
      </c>
      <c r="F75" s="76">
        <v>289.0322580645161</v>
      </c>
      <c r="G75" s="76">
        <v>363.87096774193549</v>
      </c>
      <c r="H75" s="76">
        <v>136.7741935483871</v>
      </c>
      <c r="I75" s="76">
        <v>211.61290322580646</v>
      </c>
      <c r="J75" s="76">
        <v>152.25806451612905</v>
      </c>
      <c r="K75" s="76">
        <v>81.290322580645167</v>
      </c>
      <c r="L75" s="76">
        <v>70.967741935483872</v>
      </c>
    </row>
    <row r="76" spans="1:12" ht="12.75">
      <c r="A76" s="68"/>
      <c r="B76" s="68"/>
      <c r="C76" s="68"/>
      <c r="D76" s="77"/>
      <c r="E76" s="59" t="s">
        <v>211</v>
      </c>
      <c r="F76" s="161">
        <v>421.97738892489377</v>
      </c>
      <c r="G76" s="161">
        <v>551.23496795564199</v>
      </c>
      <c r="H76" s="161">
        <v>232.87967163534242</v>
      </c>
      <c r="I76" s="161">
        <v>362.13725066609061</v>
      </c>
      <c r="J76" s="161">
        <v>189.09771728955138</v>
      </c>
      <c r="K76" s="161">
        <v>97.573269964715195</v>
      </c>
      <c r="L76" s="161">
        <v>91.524447324836174</v>
      </c>
    </row>
    <row r="77" spans="1:12" ht="12.75">
      <c r="A77" s="74">
        <v>5</v>
      </c>
      <c r="B77" s="74">
        <v>3</v>
      </c>
      <c r="C77" s="75">
        <v>3</v>
      </c>
      <c r="D77" s="65">
        <v>770004</v>
      </c>
      <c r="E77" s="26" t="s">
        <v>129</v>
      </c>
      <c r="F77" s="76">
        <v>211.76716044231168</v>
      </c>
      <c r="G77" s="76">
        <v>306.69726684748593</v>
      </c>
      <c r="H77" s="76">
        <v>99.102858335071986</v>
      </c>
      <c r="I77" s="76">
        <v>194.03296474024614</v>
      </c>
      <c r="J77" s="76">
        <v>112.66430210723972</v>
      </c>
      <c r="K77" s="76">
        <v>61.548090965992074</v>
      </c>
      <c r="L77" s="76">
        <v>51.116211141247653</v>
      </c>
    </row>
    <row r="78" spans="1:12" ht="12.75">
      <c r="A78" s="74">
        <v>5</v>
      </c>
      <c r="B78" s="74">
        <v>3</v>
      </c>
      <c r="C78" s="75">
        <v>3</v>
      </c>
      <c r="D78" s="65">
        <v>570008</v>
      </c>
      <c r="E78" s="26" t="s">
        <v>119</v>
      </c>
      <c r="F78" s="76">
        <v>538.01328093237566</v>
      </c>
      <c r="G78" s="76">
        <v>538.01328093237566</v>
      </c>
      <c r="H78" s="76">
        <v>346.93047838460495</v>
      </c>
      <c r="I78" s="76">
        <v>346.93047838460495</v>
      </c>
      <c r="J78" s="76">
        <v>191.08280254777068</v>
      </c>
      <c r="K78" s="76">
        <v>88.087816777341104</v>
      </c>
      <c r="L78" s="76">
        <v>102.99498577042959</v>
      </c>
    </row>
    <row r="79" spans="1:12" ht="12.75">
      <c r="A79" s="74">
        <v>5</v>
      </c>
      <c r="B79" s="74">
        <v>3</v>
      </c>
      <c r="C79" s="75">
        <v>3</v>
      </c>
      <c r="D79" s="65">
        <v>362004</v>
      </c>
      <c r="E79" s="26" t="s">
        <v>238</v>
      </c>
      <c r="F79" s="76">
        <v>394.87958342373616</v>
      </c>
      <c r="G79" s="76">
        <v>433.93360815795182</v>
      </c>
      <c r="H79" s="76">
        <v>208.2881319158169</v>
      </c>
      <c r="I79" s="76">
        <v>247.34215665003254</v>
      </c>
      <c r="J79" s="76">
        <v>186.59145150791929</v>
      </c>
      <c r="K79" s="76">
        <v>88.956389672380126</v>
      </c>
      <c r="L79" s="76">
        <v>97.635061835539162</v>
      </c>
    </row>
    <row r="80" spans="1:12" ht="12.75">
      <c r="A80" s="74">
        <v>5</v>
      </c>
      <c r="B80" s="74">
        <v>3</v>
      </c>
      <c r="C80" s="75">
        <v>3</v>
      </c>
      <c r="D80" s="65">
        <v>362012</v>
      </c>
      <c r="E80" s="26" t="s">
        <v>64</v>
      </c>
      <c r="F80" s="76">
        <v>219.8565146956723</v>
      </c>
      <c r="G80" s="76">
        <v>273.08493404304556</v>
      </c>
      <c r="H80" s="76">
        <v>108.77111779680629</v>
      </c>
      <c r="I80" s="76">
        <v>161.99953714417958</v>
      </c>
      <c r="J80" s="76">
        <v>111.08539689886599</v>
      </c>
      <c r="K80" s="76">
        <v>53.22841934737329</v>
      </c>
      <c r="L80" s="76">
        <v>57.856977551492704</v>
      </c>
    </row>
    <row r="81" spans="1:12" ht="12.75">
      <c r="A81" s="74">
        <v>5</v>
      </c>
      <c r="B81" s="74">
        <v>3</v>
      </c>
      <c r="C81" s="79">
        <v>3</v>
      </c>
      <c r="D81" s="65">
        <v>362016</v>
      </c>
      <c r="E81" s="26" t="s">
        <v>239</v>
      </c>
      <c r="F81" s="76">
        <v>621.90175754844529</v>
      </c>
      <c r="G81" s="76">
        <v>763.85759351059039</v>
      </c>
      <c r="H81" s="76">
        <v>369.53582694907618</v>
      </c>
      <c r="I81" s="76">
        <v>511.49166291122128</v>
      </c>
      <c r="J81" s="76">
        <v>252.36593059936908</v>
      </c>
      <c r="K81" s="76">
        <v>144.20910319963949</v>
      </c>
      <c r="L81" s="76">
        <v>108.15682739972961</v>
      </c>
    </row>
    <row r="82" spans="1:12" ht="12.75">
      <c r="A82" s="74">
        <v>5</v>
      </c>
      <c r="B82" s="74">
        <v>3</v>
      </c>
      <c r="C82" s="75">
        <v>3</v>
      </c>
      <c r="D82" s="65">
        <v>154008</v>
      </c>
      <c r="E82" s="26" t="s">
        <v>25</v>
      </c>
      <c r="F82" s="76">
        <v>336.23093324585864</v>
      </c>
      <c r="G82" s="76">
        <v>336.23093324585864</v>
      </c>
      <c r="H82" s="76">
        <v>164.01508938822371</v>
      </c>
      <c r="I82" s="76">
        <v>164.01508938822371</v>
      </c>
      <c r="J82" s="76">
        <v>172.21584385763489</v>
      </c>
      <c r="K82" s="76">
        <v>96.768902739051995</v>
      </c>
      <c r="L82" s="76">
        <v>75.446941118582913</v>
      </c>
    </row>
    <row r="83" spans="1:12" ht="12.75">
      <c r="A83" s="74">
        <v>5</v>
      </c>
      <c r="B83" s="74">
        <v>3</v>
      </c>
      <c r="C83" s="75">
        <v>3</v>
      </c>
      <c r="D83" s="65">
        <v>954008</v>
      </c>
      <c r="E83" s="26" t="s">
        <v>138</v>
      </c>
      <c r="F83" s="76">
        <v>353.40314136125659</v>
      </c>
      <c r="G83" s="76">
        <v>463.35078534031413</v>
      </c>
      <c r="H83" s="76">
        <v>166.23036649214657</v>
      </c>
      <c r="I83" s="76">
        <v>276.17801047120417</v>
      </c>
      <c r="J83" s="76">
        <v>187.17277486910996</v>
      </c>
      <c r="K83" s="76">
        <v>91.623036649214654</v>
      </c>
      <c r="L83" s="76">
        <v>95.549738219895275</v>
      </c>
    </row>
    <row r="84" spans="1:12" ht="12.75">
      <c r="A84" s="74">
        <v>5</v>
      </c>
      <c r="B84" s="74">
        <v>3</v>
      </c>
      <c r="C84" s="75">
        <v>3</v>
      </c>
      <c r="D84" s="65">
        <v>362020</v>
      </c>
      <c r="E84" s="26" t="s">
        <v>65</v>
      </c>
      <c r="F84" s="76">
        <v>251.59870007338293</v>
      </c>
      <c r="G84" s="76">
        <v>342.80322884998429</v>
      </c>
      <c r="H84" s="76">
        <v>144.66925254219521</v>
      </c>
      <c r="I84" s="76">
        <v>235.87378131879652</v>
      </c>
      <c r="J84" s="76">
        <v>106.92944753118775</v>
      </c>
      <c r="K84" s="76">
        <v>39.836460844952299</v>
      </c>
      <c r="L84" s="76">
        <v>67.092986686235449</v>
      </c>
    </row>
    <row r="85" spans="1:12" ht="12.75">
      <c r="A85" s="74">
        <v>5</v>
      </c>
      <c r="B85" s="74">
        <v>3</v>
      </c>
      <c r="C85" s="75">
        <v>3</v>
      </c>
      <c r="D85" s="65">
        <v>370012</v>
      </c>
      <c r="E85" s="26" t="s">
        <v>369</v>
      </c>
      <c r="F85" s="76">
        <v>420.44661549197491</v>
      </c>
      <c r="G85" s="76">
        <v>549.54640614096297</v>
      </c>
      <c r="H85" s="76">
        <v>228.54152128401955</v>
      </c>
      <c r="I85" s="76">
        <v>357.64131193300767</v>
      </c>
      <c r="J85" s="76">
        <v>191.90509420795536</v>
      </c>
      <c r="K85" s="76">
        <v>78.50662944870902</v>
      </c>
      <c r="L85" s="76">
        <v>113.39846475924634</v>
      </c>
    </row>
    <row r="86" spans="1:12" ht="12.75">
      <c r="A86" s="74">
        <v>5</v>
      </c>
      <c r="B86" s="74">
        <v>3</v>
      </c>
      <c r="C86" s="75">
        <v>3</v>
      </c>
      <c r="D86" s="65">
        <v>154012</v>
      </c>
      <c r="E86" s="26" t="s">
        <v>26</v>
      </c>
      <c r="F86" s="76">
        <v>771.26008690254503</v>
      </c>
      <c r="G86" s="76">
        <v>771.26008690254503</v>
      </c>
      <c r="H86" s="76">
        <v>530.72625698324021</v>
      </c>
      <c r="I86" s="76">
        <v>530.72625698324032</v>
      </c>
      <c r="J86" s="76">
        <v>240.53382991930476</v>
      </c>
      <c r="K86" s="76">
        <v>116.38733705772813</v>
      </c>
      <c r="L86" s="76">
        <v>124.14649286157668</v>
      </c>
    </row>
    <row r="87" spans="1:12" ht="12.75">
      <c r="A87" s="74">
        <v>5</v>
      </c>
      <c r="B87" s="74">
        <v>3</v>
      </c>
      <c r="C87" s="75">
        <v>3</v>
      </c>
      <c r="D87" s="65">
        <v>154016</v>
      </c>
      <c r="E87" s="26" t="s">
        <v>27</v>
      </c>
      <c r="F87" s="76">
        <v>407.40740740740745</v>
      </c>
      <c r="G87" s="76">
        <v>407.40740740740745</v>
      </c>
      <c r="H87" s="76">
        <v>196.58119658119656</v>
      </c>
      <c r="I87" s="76">
        <v>196.58119658119656</v>
      </c>
      <c r="J87" s="76">
        <v>210.82621082621083</v>
      </c>
      <c r="K87" s="76">
        <v>113.96011396011397</v>
      </c>
      <c r="L87" s="76">
        <v>96.866096866096868</v>
      </c>
    </row>
    <row r="88" spans="1:12" ht="12.75">
      <c r="A88" s="74">
        <v>5</v>
      </c>
      <c r="B88" s="74">
        <v>3</v>
      </c>
      <c r="C88" s="75">
        <v>3</v>
      </c>
      <c r="D88" s="65">
        <v>566012</v>
      </c>
      <c r="E88" s="26" t="s">
        <v>115</v>
      </c>
      <c r="F88" s="76">
        <v>103.20543953375426</v>
      </c>
      <c r="G88" s="76">
        <v>152.986886838271</v>
      </c>
      <c r="H88" s="76">
        <v>63.137445361826124</v>
      </c>
      <c r="I88" s="76">
        <v>112.91889266634288</v>
      </c>
      <c r="J88" s="76">
        <v>40.067994171928113</v>
      </c>
      <c r="K88" s="76">
        <v>13.355998057309373</v>
      </c>
      <c r="L88" s="76">
        <v>26.711996114618746</v>
      </c>
    </row>
    <row r="89" spans="1:12" ht="12.75">
      <c r="A89" s="74">
        <v>5</v>
      </c>
      <c r="B89" s="74">
        <v>3</v>
      </c>
      <c r="C89" s="75">
        <v>3</v>
      </c>
      <c r="D89" s="65">
        <v>554020</v>
      </c>
      <c r="E89" s="26" t="s">
        <v>101</v>
      </c>
      <c r="F89" s="76">
        <v>362.20893924524933</v>
      </c>
      <c r="G89" s="76">
        <v>464.80506735658844</v>
      </c>
      <c r="H89" s="76">
        <v>179.32018913373184</v>
      </c>
      <c r="I89" s="76">
        <v>281.91631724507096</v>
      </c>
      <c r="J89" s="76">
        <v>182.88875011151754</v>
      </c>
      <c r="K89" s="76">
        <v>118.65465251137479</v>
      </c>
      <c r="L89" s="76">
        <v>64.234097600142746</v>
      </c>
    </row>
    <row r="90" spans="1:12" ht="12.75">
      <c r="A90" s="74">
        <v>5</v>
      </c>
      <c r="B90" s="74">
        <v>3</v>
      </c>
      <c r="C90" s="75">
        <v>3</v>
      </c>
      <c r="D90" s="65">
        <v>374012</v>
      </c>
      <c r="E90" s="26" t="s">
        <v>75</v>
      </c>
      <c r="F90" s="76">
        <v>511.75917215428029</v>
      </c>
      <c r="G90" s="76">
        <v>687.67638758231419</v>
      </c>
      <c r="H90" s="76">
        <v>288.80526810912511</v>
      </c>
      <c r="I90" s="76">
        <v>464.72248353715895</v>
      </c>
      <c r="J90" s="76">
        <v>222.95390404515524</v>
      </c>
      <c r="K90" s="76">
        <v>114.76952022577613</v>
      </c>
      <c r="L90" s="76">
        <v>108.18438381937908</v>
      </c>
    </row>
    <row r="91" spans="1:12" ht="12.75">
      <c r="A91" s="74">
        <v>5</v>
      </c>
      <c r="B91" s="74">
        <v>3</v>
      </c>
      <c r="C91" s="75">
        <v>3</v>
      </c>
      <c r="D91" s="65">
        <v>158008</v>
      </c>
      <c r="E91" s="26" t="s">
        <v>31</v>
      </c>
      <c r="F91" s="76">
        <v>221.84006878761824</v>
      </c>
      <c r="G91" s="76">
        <v>247.63542562338779</v>
      </c>
      <c r="H91" s="76">
        <v>92.863284608770414</v>
      </c>
      <c r="I91" s="76">
        <v>118.65864144453998</v>
      </c>
      <c r="J91" s="76">
        <v>128.97678417884782</v>
      </c>
      <c r="K91" s="76">
        <v>55.030094582975067</v>
      </c>
      <c r="L91" s="76">
        <v>73.946689595872741</v>
      </c>
    </row>
    <row r="92" spans="1:12" ht="12.75">
      <c r="A92" s="74">
        <v>5</v>
      </c>
      <c r="B92" s="74">
        <v>3</v>
      </c>
      <c r="C92" s="75">
        <v>3</v>
      </c>
      <c r="D92" s="65">
        <v>158012</v>
      </c>
      <c r="E92" s="26" t="s">
        <v>32</v>
      </c>
      <c r="F92" s="76">
        <v>367.17871862120643</v>
      </c>
      <c r="G92" s="76">
        <v>511.42750093668042</v>
      </c>
      <c r="H92" s="76">
        <v>222.92993630573247</v>
      </c>
      <c r="I92" s="76">
        <v>367.17871862120643</v>
      </c>
      <c r="J92" s="76">
        <v>144.24878231547396</v>
      </c>
      <c r="K92" s="76">
        <v>80.55451479955039</v>
      </c>
      <c r="L92" s="76">
        <v>63.69426751592357</v>
      </c>
    </row>
    <row r="93" spans="1:12" ht="12.75">
      <c r="A93" s="74">
        <v>5</v>
      </c>
      <c r="B93" s="74">
        <v>3</v>
      </c>
      <c r="C93" s="75">
        <v>3</v>
      </c>
      <c r="D93" s="65">
        <v>334016</v>
      </c>
      <c r="E93" s="26" t="s">
        <v>59</v>
      </c>
      <c r="F93" s="76">
        <v>503.03655322562162</v>
      </c>
      <c r="G93" s="76">
        <v>590.12260799816659</v>
      </c>
      <c r="H93" s="76">
        <v>292.19663114472326</v>
      </c>
      <c r="I93" s="76">
        <v>379.28268591726822</v>
      </c>
      <c r="J93" s="76">
        <v>210.83992208089836</v>
      </c>
      <c r="K93" s="76">
        <v>123.75386730835339</v>
      </c>
      <c r="L93" s="76">
        <v>87.086054772544969</v>
      </c>
    </row>
    <row r="94" spans="1:12" ht="12.75">
      <c r="A94" s="74">
        <v>5</v>
      </c>
      <c r="B94" s="74">
        <v>3</v>
      </c>
      <c r="C94" s="75">
        <v>3</v>
      </c>
      <c r="D94" s="65">
        <v>166012</v>
      </c>
      <c r="E94" s="26" t="s">
        <v>45</v>
      </c>
      <c r="F94" s="76">
        <v>192.18846869187848</v>
      </c>
      <c r="G94" s="76">
        <v>201.48791072535647</v>
      </c>
      <c r="H94" s="76">
        <v>108.49349039057655</v>
      </c>
      <c r="I94" s="76">
        <v>117.79293242405457</v>
      </c>
      <c r="J94" s="76">
        <v>83.694978301301916</v>
      </c>
      <c r="K94" s="76">
        <v>43.397396156230627</v>
      </c>
      <c r="L94" s="76">
        <v>40.297582145071296</v>
      </c>
    </row>
    <row r="95" spans="1:12" ht="12.75">
      <c r="A95" s="74">
        <v>5</v>
      </c>
      <c r="B95" s="74">
        <v>3</v>
      </c>
      <c r="C95" s="75">
        <v>3</v>
      </c>
      <c r="D95" s="65">
        <v>766040</v>
      </c>
      <c r="E95" s="26" t="s">
        <v>127</v>
      </c>
      <c r="F95" s="76">
        <v>222.06217740967472</v>
      </c>
      <c r="G95" s="76">
        <v>328.89208978513983</v>
      </c>
      <c r="H95" s="76">
        <v>104.42924018725243</v>
      </c>
      <c r="I95" s="76">
        <v>211.25915256271756</v>
      </c>
      <c r="J95" s="76">
        <v>117.63293722242227</v>
      </c>
      <c r="K95" s="76">
        <v>60.01680470531749</v>
      </c>
      <c r="L95" s="76">
        <v>57.616132517104795</v>
      </c>
    </row>
    <row r="96" spans="1:12" ht="12.75">
      <c r="A96" s="74">
        <v>5</v>
      </c>
      <c r="B96" s="74">
        <v>3</v>
      </c>
      <c r="C96" s="75">
        <v>3</v>
      </c>
      <c r="D96" s="65">
        <v>766044</v>
      </c>
      <c r="E96" s="26" t="s">
        <v>128</v>
      </c>
      <c r="F96" s="76">
        <v>276.28453556694586</v>
      </c>
      <c r="G96" s="76">
        <v>355.04438054756844</v>
      </c>
      <c r="H96" s="76">
        <v>128.76609576197023</v>
      </c>
      <c r="I96" s="76">
        <v>207.52594074259281</v>
      </c>
      <c r="J96" s="76">
        <v>147.51843980497563</v>
      </c>
      <c r="K96" s="76">
        <v>75.009376172021504</v>
      </c>
      <c r="L96" s="76">
        <v>72.50906363295411</v>
      </c>
    </row>
    <row r="97" spans="1:12" ht="12.75">
      <c r="A97" s="74">
        <v>5</v>
      </c>
      <c r="B97" s="74">
        <v>3</v>
      </c>
      <c r="C97" s="75">
        <v>3</v>
      </c>
      <c r="D97" s="65">
        <v>758024</v>
      </c>
      <c r="E97" s="26" t="s">
        <v>124</v>
      </c>
      <c r="F97" s="76">
        <v>231.31672597864767</v>
      </c>
      <c r="G97" s="76">
        <v>312.65887137773257</v>
      </c>
      <c r="H97" s="76">
        <v>125.82613116420946</v>
      </c>
      <c r="I97" s="76">
        <v>207.16827656329431</v>
      </c>
      <c r="J97" s="76">
        <v>105.49059481443824</v>
      </c>
      <c r="K97" s="76">
        <v>53.380782918149471</v>
      </c>
      <c r="L97" s="76">
        <v>52.109811896288768</v>
      </c>
    </row>
    <row r="98" spans="1:12" ht="12.75">
      <c r="A98" s="74">
        <v>5</v>
      </c>
      <c r="B98" s="74">
        <v>3</v>
      </c>
      <c r="C98" s="75">
        <v>3</v>
      </c>
      <c r="D98" s="65">
        <v>382032</v>
      </c>
      <c r="E98" s="26" t="s">
        <v>89</v>
      </c>
      <c r="F98" s="76">
        <v>316.65363565285378</v>
      </c>
      <c r="G98" s="76">
        <v>492.57232212666145</v>
      </c>
      <c r="H98" s="76">
        <v>230.64894448788118</v>
      </c>
      <c r="I98" s="76">
        <v>406.56763096168885</v>
      </c>
      <c r="J98" s="76">
        <v>86.004691164972627</v>
      </c>
      <c r="K98" s="76">
        <v>37.138389366692728</v>
      </c>
      <c r="L98" s="76">
        <v>48.866301798279906</v>
      </c>
    </row>
    <row r="99" spans="1:12" ht="12.75">
      <c r="A99" s="74">
        <v>5</v>
      </c>
      <c r="B99" s="74">
        <v>3</v>
      </c>
      <c r="C99" s="75">
        <v>3</v>
      </c>
      <c r="D99" s="65">
        <v>158024</v>
      </c>
      <c r="E99" s="26" t="s">
        <v>35</v>
      </c>
      <c r="F99" s="76">
        <v>319.31069437404966</v>
      </c>
      <c r="G99" s="76">
        <v>459.95945261023826</v>
      </c>
      <c r="H99" s="76">
        <v>158.38824125696908</v>
      </c>
      <c r="I99" s="76">
        <v>299.03699949315768</v>
      </c>
      <c r="J99" s="76">
        <v>160.92245311708061</v>
      </c>
      <c r="K99" s="76">
        <v>78.560567663456681</v>
      </c>
      <c r="L99" s="76">
        <v>82.361885453623927</v>
      </c>
    </row>
    <row r="100" spans="1:12" ht="12.75">
      <c r="A100" s="74">
        <v>5</v>
      </c>
      <c r="B100" s="74">
        <v>3</v>
      </c>
      <c r="C100" s="75">
        <v>3</v>
      </c>
      <c r="D100" s="65">
        <v>166016</v>
      </c>
      <c r="E100" s="26" t="s">
        <v>255</v>
      </c>
      <c r="F100" s="76">
        <v>531.06212424849707</v>
      </c>
      <c r="G100" s="76">
        <v>549.84969939879761</v>
      </c>
      <c r="H100" s="76">
        <v>295.59118236472943</v>
      </c>
      <c r="I100" s="76">
        <v>314.37875751502997</v>
      </c>
      <c r="J100" s="76">
        <v>235.47094188376761</v>
      </c>
      <c r="K100" s="76">
        <v>139.0280561122245</v>
      </c>
      <c r="L100" s="76">
        <v>96.442885771543075</v>
      </c>
    </row>
    <row r="101" spans="1:12" ht="12.75">
      <c r="A101" s="74">
        <v>5</v>
      </c>
      <c r="B101" s="74">
        <v>3</v>
      </c>
      <c r="C101" s="75">
        <v>3</v>
      </c>
      <c r="D101" s="65">
        <v>978028</v>
      </c>
      <c r="E101" s="26" t="s">
        <v>163</v>
      </c>
      <c r="F101" s="76">
        <v>599.97651755312904</v>
      </c>
      <c r="G101" s="76">
        <v>767.87601268052128</v>
      </c>
      <c r="H101" s="76">
        <v>373.37090524832689</v>
      </c>
      <c r="I101" s="76">
        <v>541.27040037571908</v>
      </c>
      <c r="J101" s="76">
        <v>226.60561230480221</v>
      </c>
      <c r="K101" s="76">
        <v>66.924973582247262</v>
      </c>
      <c r="L101" s="76">
        <v>159.6806387225549</v>
      </c>
    </row>
    <row r="102" spans="1:12" ht="12.75">
      <c r="A102" s="74">
        <v>5</v>
      </c>
      <c r="B102" s="74">
        <v>3</v>
      </c>
      <c r="C102" s="75">
        <v>3</v>
      </c>
      <c r="D102" s="65">
        <v>974040</v>
      </c>
      <c r="E102" s="26" t="s">
        <v>158</v>
      </c>
      <c r="F102" s="76">
        <v>373.44398340248966</v>
      </c>
      <c r="G102" s="76">
        <v>408.55410150015973</v>
      </c>
      <c r="H102" s="76">
        <v>187.25396318757313</v>
      </c>
      <c r="I102" s="76">
        <v>222.36408128524315</v>
      </c>
      <c r="J102" s="76">
        <v>186.19002021491656</v>
      </c>
      <c r="K102" s="76">
        <v>81.923608894563287</v>
      </c>
      <c r="L102" s="76">
        <v>104.26641132035324</v>
      </c>
    </row>
    <row r="103" spans="1:12" ht="12.75">
      <c r="A103" s="74">
        <v>5</v>
      </c>
      <c r="B103" s="74">
        <v>3</v>
      </c>
      <c r="C103" s="75">
        <v>3</v>
      </c>
      <c r="D103" s="65">
        <v>170044</v>
      </c>
      <c r="E103" s="26" t="s">
        <v>52</v>
      </c>
      <c r="F103" s="76">
        <v>620.44902912621365</v>
      </c>
      <c r="G103" s="76">
        <v>620.44902912621365</v>
      </c>
      <c r="H103" s="76">
        <v>324.63592233009706</v>
      </c>
      <c r="I103" s="76">
        <v>324.63592233009706</v>
      </c>
      <c r="J103" s="76">
        <v>295.81310679611653</v>
      </c>
      <c r="K103" s="76">
        <v>179.00485436893209</v>
      </c>
      <c r="L103" s="76">
        <v>116.80825242718447</v>
      </c>
    </row>
    <row r="104" spans="1:12" ht="12.75">
      <c r="A104" s="74">
        <v>5</v>
      </c>
      <c r="B104" s="74">
        <v>3</v>
      </c>
      <c r="C104" s="75">
        <v>3</v>
      </c>
      <c r="D104" s="65">
        <v>562036</v>
      </c>
      <c r="E104" s="26" t="s">
        <v>113</v>
      </c>
      <c r="F104" s="76">
        <v>393.77641183250091</v>
      </c>
      <c r="G104" s="76">
        <v>468.68997310795237</v>
      </c>
      <c r="H104" s="76">
        <v>203.61121782558587</v>
      </c>
      <c r="I104" s="76">
        <v>278.52477910103727</v>
      </c>
      <c r="J104" s="76">
        <v>190.1651940069151</v>
      </c>
      <c r="K104" s="76">
        <v>72.992700729927009</v>
      </c>
      <c r="L104" s="76">
        <v>117.17249327698809</v>
      </c>
    </row>
    <row r="105" spans="1:12" ht="12.75">
      <c r="A105" s="74">
        <v>5</v>
      </c>
      <c r="B105" s="74">
        <v>3</v>
      </c>
      <c r="C105" s="75">
        <v>3</v>
      </c>
      <c r="D105" s="65">
        <v>978040</v>
      </c>
      <c r="E105" s="26" t="s">
        <v>166</v>
      </c>
      <c r="F105" s="76">
        <v>376.02179836512261</v>
      </c>
      <c r="G105" s="76">
        <v>459.58219800181649</v>
      </c>
      <c r="H105" s="76">
        <v>188.91916439600365</v>
      </c>
      <c r="I105" s="76">
        <v>272.47956403269757</v>
      </c>
      <c r="J105" s="76">
        <v>187.10263396911898</v>
      </c>
      <c r="K105" s="76">
        <v>94.459582198001826</v>
      </c>
      <c r="L105" s="76">
        <v>92.643051771117158</v>
      </c>
    </row>
    <row r="106" spans="1:12" ht="12.75">
      <c r="A106" s="74">
        <v>5</v>
      </c>
      <c r="B106" s="74">
        <v>3</v>
      </c>
      <c r="C106" s="75">
        <v>3</v>
      </c>
      <c r="D106" s="65">
        <v>158036</v>
      </c>
      <c r="E106" s="26" t="s">
        <v>39</v>
      </c>
      <c r="F106" s="76">
        <v>385.28896672504379</v>
      </c>
      <c r="G106" s="76">
        <v>390.29271953965474</v>
      </c>
      <c r="H106" s="76">
        <v>197.64823617713284</v>
      </c>
      <c r="I106" s="76">
        <v>202.65198899174382</v>
      </c>
      <c r="J106" s="76">
        <v>187.64073054791095</v>
      </c>
      <c r="K106" s="76">
        <v>105.07880910683012</v>
      </c>
      <c r="L106" s="76">
        <v>82.561921441080798</v>
      </c>
    </row>
    <row r="107" spans="1:12" ht="12.75">
      <c r="A107" s="74">
        <v>5</v>
      </c>
      <c r="B107" s="74">
        <v>3</v>
      </c>
      <c r="C107" s="75">
        <v>3</v>
      </c>
      <c r="D107" s="65">
        <v>334036</v>
      </c>
      <c r="E107" s="26" t="s">
        <v>61</v>
      </c>
      <c r="F107" s="76">
        <v>409.24092409240922</v>
      </c>
      <c r="G107" s="76">
        <v>450.1650165016502</v>
      </c>
      <c r="H107" s="76">
        <v>219.14191419141915</v>
      </c>
      <c r="I107" s="76">
        <v>260.06600660066005</v>
      </c>
      <c r="J107" s="76">
        <v>190.0990099009901</v>
      </c>
      <c r="K107" s="76">
        <v>118.81188118811882</v>
      </c>
      <c r="L107" s="76">
        <v>71.287128712871294</v>
      </c>
    </row>
    <row r="108" spans="1:12" ht="12.75">
      <c r="A108" s="68"/>
      <c r="B108" s="68"/>
      <c r="C108" s="68"/>
      <c r="D108" s="77"/>
      <c r="E108" s="71" t="s">
        <v>212</v>
      </c>
      <c r="F108" s="161">
        <v>376.16289897744707</v>
      </c>
      <c r="G108" s="161">
        <v>451.81230433587274</v>
      </c>
      <c r="H108" s="161">
        <v>207.08248711831638</v>
      </c>
      <c r="I108" s="161">
        <v>282.73189247674202</v>
      </c>
      <c r="J108" s="161">
        <v>169.08041185913069</v>
      </c>
      <c r="K108" s="161">
        <v>85.892671851858424</v>
      </c>
      <c r="L108" s="161">
        <v>83.187740007272282</v>
      </c>
    </row>
    <row r="109" spans="1:12" ht="12.75">
      <c r="A109" s="74">
        <v>6</v>
      </c>
      <c r="B109" s="74">
        <v>4</v>
      </c>
      <c r="C109" s="75">
        <v>3</v>
      </c>
      <c r="D109" s="65">
        <v>554004</v>
      </c>
      <c r="E109" s="26" t="s">
        <v>98</v>
      </c>
      <c r="F109" s="76">
        <v>214.71352695219798</v>
      </c>
      <c r="G109" s="76">
        <v>254.2660187591818</v>
      </c>
      <c r="H109" s="76">
        <v>128.82811617131878</v>
      </c>
      <c r="I109" s="76">
        <v>168.38060797830263</v>
      </c>
      <c r="J109" s="76">
        <v>85.885410780879198</v>
      </c>
      <c r="K109" s="76">
        <v>62.153915696688891</v>
      </c>
      <c r="L109" s="76">
        <v>23.731495084190307</v>
      </c>
    </row>
    <row r="110" spans="1:12" ht="12.75">
      <c r="A110" s="74">
        <v>6</v>
      </c>
      <c r="B110" s="74">
        <v>4</v>
      </c>
      <c r="C110" s="75">
        <v>3</v>
      </c>
      <c r="D110" s="65">
        <v>382008</v>
      </c>
      <c r="E110" s="26" t="s">
        <v>84</v>
      </c>
      <c r="F110" s="76">
        <v>202.60492040520984</v>
      </c>
      <c r="G110" s="76">
        <v>243.9528633450486</v>
      </c>
      <c r="H110" s="76">
        <v>103.36985734959686</v>
      </c>
      <c r="I110" s="76">
        <v>144.71780028943559</v>
      </c>
      <c r="J110" s="76">
        <v>99.235063055612983</v>
      </c>
      <c r="K110" s="76">
        <v>33.078354351870992</v>
      </c>
      <c r="L110" s="76">
        <v>66.156708703741984</v>
      </c>
    </row>
    <row r="111" spans="1:12" ht="12.75">
      <c r="A111" s="74">
        <v>6</v>
      </c>
      <c r="B111" s="74">
        <v>4</v>
      </c>
      <c r="C111" s="79">
        <v>3</v>
      </c>
      <c r="D111" s="65">
        <v>554012</v>
      </c>
      <c r="E111" s="26" t="s">
        <v>100</v>
      </c>
      <c r="F111" s="76">
        <v>533.42336259284264</v>
      </c>
      <c r="G111" s="76">
        <v>753.99504839072688</v>
      </c>
      <c r="H111" s="76">
        <v>367.99459824442943</v>
      </c>
      <c r="I111" s="76">
        <v>588.56628404231378</v>
      </c>
      <c r="J111" s="76">
        <v>165.42876434841324</v>
      </c>
      <c r="K111" s="76">
        <v>75.399504839072705</v>
      </c>
      <c r="L111" s="76">
        <v>90.029259509340534</v>
      </c>
    </row>
    <row r="112" spans="1:12" ht="12.75">
      <c r="A112" s="74">
        <v>6</v>
      </c>
      <c r="B112" s="74">
        <v>4</v>
      </c>
      <c r="C112" s="75">
        <v>3</v>
      </c>
      <c r="D112" s="65">
        <v>382012</v>
      </c>
      <c r="E112" s="26" t="s">
        <v>85</v>
      </c>
      <c r="F112" s="76">
        <v>197.52328318493502</v>
      </c>
      <c r="G112" s="76">
        <v>214.92170709241631</v>
      </c>
      <c r="H112" s="76">
        <v>110.5311636475284</v>
      </c>
      <c r="I112" s="76">
        <v>127.92958755500973</v>
      </c>
      <c r="J112" s="76">
        <v>86.992119537406609</v>
      </c>
      <c r="K112" s="76">
        <v>49.124961621123738</v>
      </c>
      <c r="L112" s="76">
        <v>37.867157916282878</v>
      </c>
    </row>
    <row r="113" spans="1:12" ht="12.75">
      <c r="A113" s="74">
        <v>6</v>
      </c>
      <c r="B113" s="74">
        <v>4</v>
      </c>
      <c r="C113" s="75">
        <v>3</v>
      </c>
      <c r="D113" s="65">
        <v>758004</v>
      </c>
      <c r="E113" s="26" t="s">
        <v>122</v>
      </c>
      <c r="F113" s="76">
        <v>157.02753511002987</v>
      </c>
      <c r="G113" s="76">
        <v>225.58885325666262</v>
      </c>
      <c r="H113" s="76">
        <v>82.937078403184785</v>
      </c>
      <c r="I113" s="76">
        <v>151.49839654981756</v>
      </c>
      <c r="J113" s="76">
        <v>74.090456706845075</v>
      </c>
      <c r="K113" s="76">
        <v>35.386486785358841</v>
      </c>
      <c r="L113" s="76">
        <v>38.703969921486234</v>
      </c>
    </row>
    <row r="114" spans="1:12" ht="12.75">
      <c r="A114" s="74">
        <v>6</v>
      </c>
      <c r="B114" s="74">
        <v>4</v>
      </c>
      <c r="C114" s="75">
        <v>3</v>
      </c>
      <c r="D114" s="65">
        <v>558012</v>
      </c>
      <c r="E114" s="26" t="s">
        <v>102</v>
      </c>
      <c r="F114" s="76">
        <v>343.60994159989133</v>
      </c>
      <c r="G114" s="76">
        <v>554.12196115713709</v>
      </c>
      <c r="H114" s="76">
        <v>213.22830368056501</v>
      </c>
      <c r="I114" s="76">
        <v>423.74032323781068</v>
      </c>
      <c r="J114" s="76">
        <v>130.38163791932638</v>
      </c>
      <c r="K114" s="76">
        <v>70.623387206301786</v>
      </c>
      <c r="L114" s="76">
        <v>59.758250713024594</v>
      </c>
    </row>
    <row r="115" spans="1:12" ht="12.75">
      <c r="A115" s="74">
        <v>6</v>
      </c>
      <c r="B115" s="74">
        <v>4</v>
      </c>
      <c r="C115" s="75">
        <v>3</v>
      </c>
      <c r="D115" s="65">
        <v>558016</v>
      </c>
      <c r="E115" s="26" t="s">
        <v>103</v>
      </c>
      <c r="F115" s="76">
        <v>427.18446601941747</v>
      </c>
      <c r="G115" s="76">
        <v>598.70550161812298</v>
      </c>
      <c r="H115" s="76">
        <v>230.85221143473569</v>
      </c>
      <c r="I115" s="76">
        <v>402.37324703344126</v>
      </c>
      <c r="J115" s="76">
        <v>196.33225458468178</v>
      </c>
      <c r="K115" s="76">
        <v>104.63861920172602</v>
      </c>
      <c r="L115" s="76">
        <v>91.693635382955762</v>
      </c>
    </row>
    <row r="116" spans="1:12" ht="12.75">
      <c r="A116" s="74">
        <v>6</v>
      </c>
      <c r="B116" s="74">
        <v>4</v>
      </c>
      <c r="C116" s="75">
        <v>3</v>
      </c>
      <c r="D116" s="65">
        <v>566008</v>
      </c>
      <c r="E116" s="26" t="s">
        <v>114</v>
      </c>
      <c r="F116" s="76">
        <v>202.86230373766847</v>
      </c>
      <c r="G116" s="76">
        <v>223.70432124496318</v>
      </c>
      <c r="H116" s="76">
        <v>91.704877032096704</v>
      </c>
      <c r="I116" s="76">
        <v>112.54689453939142</v>
      </c>
      <c r="J116" s="76">
        <v>111.15742670557177</v>
      </c>
      <c r="K116" s="76">
        <v>62.526052521884118</v>
      </c>
      <c r="L116" s="76">
        <v>48.631374183687647</v>
      </c>
    </row>
    <row r="117" spans="1:12" ht="12.75">
      <c r="A117" s="74">
        <v>6</v>
      </c>
      <c r="B117" s="74">
        <v>4</v>
      </c>
      <c r="C117" s="75">
        <v>3</v>
      </c>
      <c r="D117" s="65">
        <v>370004</v>
      </c>
      <c r="E117" s="26" t="s">
        <v>71</v>
      </c>
      <c r="F117" s="76">
        <v>284.86997635933807</v>
      </c>
      <c r="G117" s="76">
        <v>371.15839243498823</v>
      </c>
      <c r="H117" s="76">
        <v>111.11111111111111</v>
      </c>
      <c r="I117" s="76">
        <v>197.39952718676128</v>
      </c>
      <c r="J117" s="76">
        <v>173.75886524822698</v>
      </c>
      <c r="K117" s="76">
        <v>101.65484633569743</v>
      </c>
      <c r="L117" s="76">
        <v>72.104018912529554</v>
      </c>
    </row>
    <row r="118" spans="1:12" ht="12.75">
      <c r="A118" s="74">
        <v>6</v>
      </c>
      <c r="B118" s="74">
        <v>4</v>
      </c>
      <c r="C118" s="75">
        <v>3</v>
      </c>
      <c r="D118" s="65">
        <v>562016</v>
      </c>
      <c r="E118" s="26" t="s">
        <v>108</v>
      </c>
      <c r="F118" s="76">
        <v>318.50708573032136</v>
      </c>
      <c r="G118" s="76">
        <v>434.96562368457973</v>
      </c>
      <c r="H118" s="76">
        <v>154.34264066227024</v>
      </c>
      <c r="I118" s="76">
        <v>270.80117861652866</v>
      </c>
      <c r="J118" s="76">
        <v>164.16444506805107</v>
      </c>
      <c r="K118" s="76">
        <v>101.02427388803143</v>
      </c>
      <c r="L118" s="76">
        <v>63.140171180019642</v>
      </c>
    </row>
    <row r="119" spans="1:12" ht="12.75">
      <c r="A119" s="74">
        <v>6</v>
      </c>
      <c r="B119" s="74">
        <v>4</v>
      </c>
      <c r="C119" s="75">
        <v>3</v>
      </c>
      <c r="D119" s="65">
        <v>382020</v>
      </c>
      <c r="E119" s="26" t="s">
        <v>86</v>
      </c>
      <c r="F119" s="76">
        <v>351.40367860600196</v>
      </c>
      <c r="G119" s="76">
        <v>439.49661181026141</v>
      </c>
      <c r="H119" s="76">
        <v>233.30106485963213</v>
      </c>
      <c r="I119" s="76">
        <v>321.39399806389156</v>
      </c>
      <c r="J119" s="76">
        <v>118.10261374636981</v>
      </c>
      <c r="K119" s="76">
        <v>60.987415295256547</v>
      </c>
      <c r="L119" s="76">
        <v>57.115198451113265</v>
      </c>
    </row>
    <row r="120" spans="1:12" ht="12.75">
      <c r="A120" s="74">
        <v>6</v>
      </c>
      <c r="B120" s="74">
        <v>4</v>
      </c>
      <c r="C120" s="75">
        <v>3</v>
      </c>
      <c r="D120" s="65">
        <v>954020</v>
      </c>
      <c r="E120" s="26" t="s">
        <v>141</v>
      </c>
      <c r="F120" s="76">
        <v>186.77435638566379</v>
      </c>
      <c r="G120" s="76">
        <v>257.44573447753658</v>
      </c>
      <c r="H120" s="76">
        <v>85.815244825845539</v>
      </c>
      <c r="I120" s="76">
        <v>156.48662291771834</v>
      </c>
      <c r="J120" s="76">
        <v>100.95911155981827</v>
      </c>
      <c r="K120" s="76">
        <v>55.527511357900053</v>
      </c>
      <c r="L120" s="76">
        <v>45.431600201918222</v>
      </c>
    </row>
    <row r="121" spans="1:12" ht="12.75">
      <c r="A121" s="74">
        <v>6</v>
      </c>
      <c r="B121" s="74">
        <v>4</v>
      </c>
      <c r="C121" s="75">
        <v>3</v>
      </c>
      <c r="D121" s="65">
        <v>162016</v>
      </c>
      <c r="E121" s="26" t="s">
        <v>42</v>
      </c>
      <c r="F121" s="76">
        <v>265.43498596819455</v>
      </c>
      <c r="G121" s="76">
        <v>383.53601496725912</v>
      </c>
      <c r="H121" s="76">
        <v>182.4134705332086</v>
      </c>
      <c r="I121" s="76">
        <v>300.51449953227313</v>
      </c>
      <c r="J121" s="76">
        <v>83.021515434985972</v>
      </c>
      <c r="K121" s="76">
        <v>30.402245088868099</v>
      </c>
      <c r="L121" s="76">
        <v>52.619270346117872</v>
      </c>
    </row>
    <row r="122" spans="1:12" ht="12.75">
      <c r="A122" s="74">
        <v>6</v>
      </c>
      <c r="B122" s="74">
        <v>4</v>
      </c>
      <c r="C122" s="75">
        <v>3</v>
      </c>
      <c r="D122" s="65">
        <v>154032</v>
      </c>
      <c r="E122" s="26" t="s">
        <v>28</v>
      </c>
      <c r="F122" s="76">
        <v>367.64705882352945</v>
      </c>
      <c r="G122" s="76">
        <v>369.39775910364148</v>
      </c>
      <c r="H122" s="76">
        <v>196.07843137254901</v>
      </c>
      <c r="I122" s="76">
        <v>197.82913165266106</v>
      </c>
      <c r="J122" s="76">
        <v>171.56862745098042</v>
      </c>
      <c r="K122" s="76">
        <v>87.535014005602264</v>
      </c>
      <c r="L122" s="76">
        <v>84.033613445378151</v>
      </c>
    </row>
    <row r="123" spans="1:12" ht="12.75">
      <c r="A123" s="74">
        <v>6</v>
      </c>
      <c r="B123" s="74">
        <v>4</v>
      </c>
      <c r="C123" s="75">
        <v>3</v>
      </c>
      <c r="D123" s="65">
        <v>382024</v>
      </c>
      <c r="E123" s="26" t="s">
        <v>87</v>
      </c>
      <c r="F123" s="76">
        <v>156.58362989323842</v>
      </c>
      <c r="G123" s="76">
        <v>157.76986951364174</v>
      </c>
      <c r="H123" s="76">
        <v>52.194543297746151</v>
      </c>
      <c r="I123" s="76">
        <v>53.380782918149471</v>
      </c>
      <c r="J123" s="76">
        <v>104.3890865954923</v>
      </c>
      <c r="K123" s="76">
        <v>48.635824436536183</v>
      </c>
      <c r="L123" s="76">
        <v>55.753262158956105</v>
      </c>
    </row>
    <row r="124" spans="1:12" ht="12.75">
      <c r="A124" s="74">
        <v>6</v>
      </c>
      <c r="B124" s="74">
        <v>4</v>
      </c>
      <c r="C124" s="75">
        <v>3</v>
      </c>
      <c r="D124" s="65">
        <v>378016</v>
      </c>
      <c r="E124" s="26" t="s">
        <v>80</v>
      </c>
      <c r="F124" s="76">
        <v>337.60844964164471</v>
      </c>
      <c r="G124" s="76">
        <v>356.46925688419464</v>
      </c>
      <c r="H124" s="76">
        <v>199.92455677102981</v>
      </c>
      <c r="I124" s="76">
        <v>218.78536401357979</v>
      </c>
      <c r="J124" s="76">
        <v>137.68389287061487</v>
      </c>
      <c r="K124" s="76">
        <v>43.379856657864956</v>
      </c>
      <c r="L124" s="76">
        <v>94.304036212749907</v>
      </c>
    </row>
    <row r="125" spans="1:12" ht="12.75">
      <c r="A125" s="74">
        <v>6</v>
      </c>
      <c r="B125" s="74">
        <v>4</v>
      </c>
      <c r="C125" s="75">
        <v>3</v>
      </c>
      <c r="D125" s="65">
        <v>382028</v>
      </c>
      <c r="E125" s="26" t="s">
        <v>88</v>
      </c>
      <c r="F125" s="76">
        <v>323.78580323785803</v>
      </c>
      <c r="G125" s="76">
        <v>328.45579078455791</v>
      </c>
      <c r="H125" s="76">
        <v>183.68617683686176</v>
      </c>
      <c r="I125" s="76">
        <v>188.35616438356163</v>
      </c>
      <c r="J125" s="76">
        <v>140.09962640099627</v>
      </c>
      <c r="K125" s="76">
        <v>68.493150684931521</v>
      </c>
      <c r="L125" s="76">
        <v>71.60647571606475</v>
      </c>
    </row>
    <row r="126" spans="1:12" ht="12.75">
      <c r="A126" s="74">
        <v>6</v>
      </c>
      <c r="B126" s="74">
        <v>4</v>
      </c>
      <c r="C126" s="75">
        <v>3</v>
      </c>
      <c r="D126" s="65">
        <v>382044</v>
      </c>
      <c r="E126" s="26" t="s">
        <v>90</v>
      </c>
      <c r="F126" s="76">
        <v>263.3190447030006</v>
      </c>
      <c r="G126" s="76">
        <v>311.08389467238214</v>
      </c>
      <c r="H126" s="76">
        <v>193.50887936313535</v>
      </c>
      <c r="I126" s="76">
        <v>241.27372933251687</v>
      </c>
      <c r="J126" s="76">
        <v>69.810165339865293</v>
      </c>
      <c r="K126" s="76">
        <v>22.045315370483777</v>
      </c>
      <c r="L126" s="76">
        <v>47.764849969381522</v>
      </c>
    </row>
    <row r="127" spans="1:12" ht="12.75">
      <c r="A127" s="74">
        <v>6</v>
      </c>
      <c r="B127" s="74">
        <v>4</v>
      </c>
      <c r="C127" s="75">
        <v>3</v>
      </c>
      <c r="D127" s="65">
        <v>570028</v>
      </c>
      <c r="E127" s="26" t="s">
        <v>120</v>
      </c>
      <c r="F127" s="76">
        <v>691.47128780156299</v>
      </c>
      <c r="G127" s="76">
        <v>815.49439347604493</v>
      </c>
      <c r="H127" s="76">
        <v>557.2545022086307</v>
      </c>
      <c r="I127" s="76">
        <v>681.27760788311241</v>
      </c>
      <c r="J127" s="76">
        <v>134.21678559293238</v>
      </c>
      <c r="K127" s="76">
        <v>66.258919469928642</v>
      </c>
      <c r="L127" s="76">
        <v>67.95786612300374</v>
      </c>
    </row>
    <row r="128" spans="1:12" ht="12.75">
      <c r="A128" s="74">
        <v>6</v>
      </c>
      <c r="B128" s="74">
        <v>4</v>
      </c>
      <c r="C128" s="75">
        <v>3</v>
      </c>
      <c r="D128" s="65">
        <v>378024</v>
      </c>
      <c r="E128" s="26" t="s">
        <v>81</v>
      </c>
      <c r="F128" s="76">
        <v>387.02741444185631</v>
      </c>
      <c r="G128" s="76">
        <v>580.54112166278446</v>
      </c>
      <c r="H128" s="76">
        <v>258.01827629457085</v>
      </c>
      <c r="I128" s="76">
        <v>451.53198351549901</v>
      </c>
      <c r="J128" s="76">
        <v>129.00913814728543</v>
      </c>
      <c r="K128" s="76">
        <v>62.712775488263766</v>
      </c>
      <c r="L128" s="76">
        <v>66.296362659021682</v>
      </c>
    </row>
    <row r="129" spans="1:12" ht="12.75">
      <c r="A129" s="74">
        <v>6</v>
      </c>
      <c r="B129" s="74">
        <v>4</v>
      </c>
      <c r="C129" s="75">
        <v>3</v>
      </c>
      <c r="D129" s="65">
        <v>962052</v>
      </c>
      <c r="E129" s="26" t="s">
        <v>154</v>
      </c>
      <c r="F129" s="76">
        <v>317.65424557116677</v>
      </c>
      <c r="G129" s="76">
        <v>397.0678069639585</v>
      </c>
      <c r="H129" s="76">
        <v>118.10221950722868</v>
      </c>
      <c r="I129" s="76">
        <v>197.51578090002036</v>
      </c>
      <c r="J129" s="76">
        <v>199.55202606393809</v>
      </c>
      <c r="K129" s="76">
        <v>87.558542048462641</v>
      </c>
      <c r="L129" s="76">
        <v>111.99348401547546</v>
      </c>
    </row>
    <row r="130" spans="1:12" ht="12.75">
      <c r="A130" s="74">
        <v>6</v>
      </c>
      <c r="B130" s="74">
        <v>4</v>
      </c>
      <c r="C130" s="75">
        <v>3</v>
      </c>
      <c r="D130" s="65">
        <v>770032</v>
      </c>
      <c r="E130" s="26" t="s">
        <v>131</v>
      </c>
      <c r="F130" s="76">
        <v>372.08668393076192</v>
      </c>
      <c r="G130" s="76">
        <v>558.81150333923949</v>
      </c>
      <c r="H130" s="76">
        <v>179.91004497751123</v>
      </c>
      <c r="I130" s="76">
        <v>366.63486438598881</v>
      </c>
      <c r="J130" s="76">
        <v>192.17663895325063</v>
      </c>
      <c r="K130" s="76">
        <v>121.30298487120078</v>
      </c>
      <c r="L130" s="76">
        <v>70.873654082049882</v>
      </c>
    </row>
    <row r="131" spans="1:12" ht="12.75">
      <c r="A131" s="74">
        <v>6</v>
      </c>
      <c r="B131" s="74">
        <v>4</v>
      </c>
      <c r="C131" s="75">
        <v>3</v>
      </c>
      <c r="D131" s="65">
        <v>374036</v>
      </c>
      <c r="E131" s="26" t="s">
        <v>76</v>
      </c>
      <c r="F131" s="76">
        <v>365.23009495982467</v>
      </c>
      <c r="G131" s="76">
        <v>494.2780618456294</v>
      </c>
      <c r="H131" s="76">
        <v>185.04991477964452</v>
      </c>
      <c r="I131" s="76">
        <v>314.09788166544922</v>
      </c>
      <c r="J131" s="76">
        <v>180.18018018018017</v>
      </c>
      <c r="K131" s="76">
        <v>87.655222790357925</v>
      </c>
      <c r="L131" s="76">
        <v>92.524957389822262</v>
      </c>
    </row>
    <row r="132" spans="1:12" ht="12.75">
      <c r="A132" s="74">
        <v>6</v>
      </c>
      <c r="B132" s="74">
        <v>4</v>
      </c>
      <c r="C132" s="75">
        <v>3</v>
      </c>
      <c r="D132" s="65">
        <v>754028</v>
      </c>
      <c r="E132" s="26" t="s">
        <v>269</v>
      </c>
      <c r="F132" s="76">
        <v>295.14757378689347</v>
      </c>
      <c r="G132" s="76">
        <v>388.19409704852427</v>
      </c>
      <c r="H132" s="76">
        <v>166.08304152076036</v>
      </c>
      <c r="I132" s="76">
        <v>259.12956478239118</v>
      </c>
      <c r="J132" s="76">
        <v>129.06453226613306</v>
      </c>
      <c r="K132" s="76">
        <v>58.029014507253635</v>
      </c>
      <c r="L132" s="76">
        <v>71.035517758879436</v>
      </c>
    </row>
    <row r="133" spans="1:12" ht="12.75">
      <c r="A133" s="74">
        <v>6</v>
      </c>
      <c r="B133" s="74">
        <v>4</v>
      </c>
      <c r="C133" s="75">
        <v>3</v>
      </c>
      <c r="D133" s="65">
        <v>382048</v>
      </c>
      <c r="E133" s="26" t="s">
        <v>91</v>
      </c>
      <c r="F133" s="76">
        <v>243.72093023255815</v>
      </c>
      <c r="G133" s="76">
        <v>336.74418604651163</v>
      </c>
      <c r="H133" s="76">
        <v>139.53488372093022</v>
      </c>
      <c r="I133" s="76">
        <v>232.55813953488371</v>
      </c>
      <c r="J133" s="76">
        <v>104.18604651162791</v>
      </c>
      <c r="K133" s="76">
        <v>53.95348837209302</v>
      </c>
      <c r="L133" s="76">
        <v>50.232558139534888</v>
      </c>
    </row>
    <row r="134" spans="1:12" ht="12.75">
      <c r="A134" s="74">
        <v>6</v>
      </c>
      <c r="B134" s="74">
        <v>4</v>
      </c>
      <c r="C134" s="75">
        <v>3</v>
      </c>
      <c r="D134" s="65">
        <v>170032</v>
      </c>
      <c r="E134" s="26" t="s">
        <v>51</v>
      </c>
      <c r="F134" s="76">
        <v>333.39032313215938</v>
      </c>
      <c r="G134" s="76">
        <v>348.77756881518206</v>
      </c>
      <c r="H134" s="76">
        <v>181.22756026671223</v>
      </c>
      <c r="I134" s="76">
        <v>196.614805949735</v>
      </c>
      <c r="J134" s="76">
        <v>152.16276286544709</v>
      </c>
      <c r="K134" s="76">
        <v>78.645922379893989</v>
      </c>
      <c r="L134" s="76">
        <v>73.516840485553104</v>
      </c>
    </row>
    <row r="135" spans="1:12" ht="12.75">
      <c r="A135" s="74">
        <v>6</v>
      </c>
      <c r="B135" s="74">
        <v>4</v>
      </c>
      <c r="C135" s="75">
        <v>3</v>
      </c>
      <c r="D135" s="65">
        <v>378028</v>
      </c>
      <c r="E135" s="26" t="s">
        <v>82</v>
      </c>
      <c r="F135" s="76">
        <v>280.43660789252726</v>
      </c>
      <c r="G135" s="76">
        <v>356.00335852225021</v>
      </c>
      <c r="H135" s="76">
        <v>174.64315701091519</v>
      </c>
      <c r="I135" s="76">
        <v>250.20990764063811</v>
      </c>
      <c r="J135" s="76">
        <v>105.7934508816121</v>
      </c>
      <c r="K135" s="76">
        <v>30.226700251889167</v>
      </c>
      <c r="L135" s="76">
        <v>75.566750629722918</v>
      </c>
    </row>
    <row r="136" spans="1:12" ht="12.75">
      <c r="A136" s="74">
        <v>6</v>
      </c>
      <c r="B136" s="74">
        <v>4</v>
      </c>
      <c r="C136" s="75">
        <v>3</v>
      </c>
      <c r="D136" s="65">
        <v>958040</v>
      </c>
      <c r="E136" s="26" t="s">
        <v>147</v>
      </c>
      <c r="F136" s="76">
        <v>269.93355481727576</v>
      </c>
      <c r="G136" s="76">
        <v>369.60132890365446</v>
      </c>
      <c r="H136" s="76">
        <v>176.49501661129568</v>
      </c>
      <c r="I136" s="76">
        <v>276.16279069767444</v>
      </c>
      <c r="J136" s="76">
        <v>93.438538205980066</v>
      </c>
      <c r="K136" s="76">
        <v>47.757475083056477</v>
      </c>
      <c r="L136" s="76">
        <v>45.68106312292359</v>
      </c>
    </row>
    <row r="137" spans="1:12" ht="12.75">
      <c r="A137" s="74">
        <v>6</v>
      </c>
      <c r="B137" s="74">
        <v>4</v>
      </c>
      <c r="C137" s="75">
        <v>3</v>
      </c>
      <c r="D137" s="65">
        <v>954028</v>
      </c>
      <c r="E137" s="26" t="s">
        <v>143</v>
      </c>
      <c r="F137" s="76">
        <v>395.31142266145713</v>
      </c>
      <c r="G137" s="76">
        <v>397.60974488623305</v>
      </c>
      <c r="H137" s="76">
        <v>275.79866697310962</v>
      </c>
      <c r="I137" s="76">
        <v>278.09698919788553</v>
      </c>
      <c r="J137" s="76">
        <v>119.51275568834751</v>
      </c>
      <c r="K137" s="76">
        <v>85.037922316708801</v>
      </c>
      <c r="L137" s="76">
        <v>34.474833371638702</v>
      </c>
    </row>
    <row r="138" spans="1:12" ht="12.75">
      <c r="A138" s="74">
        <v>6</v>
      </c>
      <c r="B138" s="74">
        <v>4</v>
      </c>
      <c r="C138" s="75">
        <v>3</v>
      </c>
      <c r="D138" s="65">
        <v>958044</v>
      </c>
      <c r="E138" s="26" t="s">
        <v>148</v>
      </c>
      <c r="F138" s="76">
        <v>126.53585182468365</v>
      </c>
      <c r="G138" s="76">
        <v>157.71135154960569</v>
      </c>
      <c r="H138" s="76">
        <v>56.849440674857874</v>
      </c>
      <c r="I138" s="76">
        <v>88.024940399779936</v>
      </c>
      <c r="J138" s="76">
        <v>69.686411149825787</v>
      </c>
      <c r="K138" s="76">
        <v>38.510911424903725</v>
      </c>
      <c r="L138" s="76">
        <v>31.175499724922059</v>
      </c>
    </row>
    <row r="139" spans="1:12" ht="12.75">
      <c r="A139" s="74">
        <v>6</v>
      </c>
      <c r="B139" s="74">
        <v>4</v>
      </c>
      <c r="C139" s="75">
        <v>3</v>
      </c>
      <c r="D139" s="65">
        <v>754044</v>
      </c>
      <c r="E139" s="26" t="s">
        <v>220</v>
      </c>
      <c r="F139" s="76">
        <v>294.7598253275109</v>
      </c>
      <c r="G139" s="76">
        <v>411.20815138282393</v>
      </c>
      <c r="H139" s="76">
        <v>174.67248908296943</v>
      </c>
      <c r="I139" s="76">
        <v>291.12081513828241</v>
      </c>
      <c r="J139" s="76">
        <v>120.08733624454149</v>
      </c>
      <c r="K139" s="76">
        <v>52.76564774381368</v>
      </c>
      <c r="L139" s="76">
        <v>67.321688500727802</v>
      </c>
    </row>
    <row r="140" spans="1:12" ht="12.75">
      <c r="A140" s="74">
        <v>6</v>
      </c>
      <c r="B140" s="74">
        <v>4</v>
      </c>
      <c r="C140" s="75">
        <v>3</v>
      </c>
      <c r="D140" s="65">
        <v>974044</v>
      </c>
      <c r="E140" s="26" t="s">
        <v>159</v>
      </c>
      <c r="F140" s="76">
        <v>553.7388271201221</v>
      </c>
      <c r="G140" s="76">
        <v>804.44735120994108</v>
      </c>
      <c r="H140" s="76">
        <v>255.06867233485937</v>
      </c>
      <c r="I140" s="76">
        <v>505.77719642467844</v>
      </c>
      <c r="J140" s="76">
        <v>298.6701547852627</v>
      </c>
      <c r="K140" s="76">
        <v>141.7048179638108</v>
      </c>
      <c r="L140" s="76">
        <v>156.96533682145193</v>
      </c>
    </row>
    <row r="141" spans="1:12" ht="12.75">
      <c r="A141" s="74">
        <v>6</v>
      </c>
      <c r="B141" s="74">
        <v>4</v>
      </c>
      <c r="C141" s="75">
        <v>3</v>
      </c>
      <c r="D141" s="65">
        <v>378032</v>
      </c>
      <c r="E141" s="26" t="s">
        <v>83</v>
      </c>
      <c r="F141" s="76">
        <v>366.5956799513234</v>
      </c>
      <c r="G141" s="76">
        <v>401.58198965622148</v>
      </c>
      <c r="H141" s="76">
        <v>211.43900212960148</v>
      </c>
      <c r="I141" s="76">
        <v>246.42531183449955</v>
      </c>
      <c r="J141" s="76">
        <v>155.15667782172193</v>
      </c>
      <c r="K141" s="76">
        <v>57.803468208092482</v>
      </c>
      <c r="L141" s="76">
        <v>97.353209613629446</v>
      </c>
    </row>
    <row r="142" spans="1:12" ht="12.75">
      <c r="A142" s="74">
        <v>6</v>
      </c>
      <c r="B142" s="74">
        <v>4</v>
      </c>
      <c r="C142" s="75">
        <v>3</v>
      </c>
      <c r="D142" s="65">
        <v>954032</v>
      </c>
      <c r="E142" s="26" t="s">
        <v>144</v>
      </c>
      <c r="F142" s="76">
        <v>345.03271861986917</v>
      </c>
      <c r="G142" s="76">
        <v>458.06067816775732</v>
      </c>
      <c r="H142" s="76">
        <v>194.32877255601827</v>
      </c>
      <c r="I142" s="76">
        <v>307.35673210390638</v>
      </c>
      <c r="J142" s="76">
        <v>150.70394606385088</v>
      </c>
      <c r="K142" s="76">
        <v>87.249652984334716</v>
      </c>
      <c r="L142" s="76">
        <v>63.454293079516162</v>
      </c>
    </row>
    <row r="143" spans="1:12" ht="12.75">
      <c r="A143" s="74">
        <v>6</v>
      </c>
      <c r="B143" s="74">
        <v>4</v>
      </c>
      <c r="C143" s="75">
        <v>3</v>
      </c>
      <c r="D143" s="65">
        <v>374048</v>
      </c>
      <c r="E143" s="26" t="s">
        <v>77</v>
      </c>
      <c r="F143" s="76">
        <v>292.33870967741933</v>
      </c>
      <c r="G143" s="76">
        <v>298.38709677419354</v>
      </c>
      <c r="H143" s="76">
        <v>114.91935483870968</v>
      </c>
      <c r="I143" s="76">
        <v>120.96774193548389</v>
      </c>
      <c r="J143" s="76">
        <v>177.41935483870967</v>
      </c>
      <c r="K143" s="76">
        <v>98.790322580645153</v>
      </c>
      <c r="L143" s="76">
        <v>78.629032258064512</v>
      </c>
    </row>
    <row r="144" spans="1:12" ht="12.75">
      <c r="A144" s="74">
        <v>6</v>
      </c>
      <c r="B144" s="74">
        <v>4</v>
      </c>
      <c r="C144" s="75">
        <v>3</v>
      </c>
      <c r="D144" s="65">
        <v>374052</v>
      </c>
      <c r="E144" s="26" t="s">
        <v>78</v>
      </c>
      <c r="F144" s="76">
        <v>215.3558052434457</v>
      </c>
      <c r="G144" s="76">
        <v>266.85393258426967</v>
      </c>
      <c r="H144" s="76">
        <v>131.08614232209737</v>
      </c>
      <c r="I144" s="76">
        <v>182.58426966292134</v>
      </c>
      <c r="J144" s="76">
        <v>84.269662921348313</v>
      </c>
      <c r="K144" s="76">
        <v>42.134831460674157</v>
      </c>
      <c r="L144" s="76">
        <v>42.134831460674164</v>
      </c>
    </row>
    <row r="145" spans="1:12" ht="12.75">
      <c r="A145" s="68"/>
      <c r="B145" s="68"/>
      <c r="C145" s="68"/>
      <c r="D145" s="77"/>
      <c r="E145" s="71" t="s">
        <v>213</v>
      </c>
      <c r="F145" s="161">
        <v>310.50086471783334</v>
      </c>
      <c r="G145" s="161">
        <v>396.38497573752875</v>
      </c>
      <c r="H145" s="161">
        <v>179.32400893261917</v>
      </c>
      <c r="I145" s="161">
        <v>265.20811995231458</v>
      </c>
      <c r="J145" s="161">
        <v>131.17685578521417</v>
      </c>
      <c r="K145" s="161">
        <v>66.071158721896666</v>
      </c>
      <c r="L145" s="161">
        <v>65.105697063317493</v>
      </c>
    </row>
    <row r="146" spans="1:12" ht="12.75">
      <c r="A146" s="74">
        <v>7</v>
      </c>
      <c r="B146" s="74">
        <v>1</v>
      </c>
      <c r="C146" s="75">
        <v>4</v>
      </c>
      <c r="D146" s="65">
        <v>362008</v>
      </c>
      <c r="E146" s="26" t="s">
        <v>63</v>
      </c>
      <c r="F146" s="76">
        <v>321.96831422939334</v>
      </c>
      <c r="G146" s="76">
        <v>435.13178068190115</v>
      </c>
      <c r="H146" s="76">
        <v>149.66781046944587</v>
      </c>
      <c r="I146" s="76">
        <v>262.8312769219537</v>
      </c>
      <c r="J146" s="76">
        <v>172.30050375994745</v>
      </c>
      <c r="K146" s="76">
        <v>62.787471709133392</v>
      </c>
      <c r="L146" s="76">
        <v>109.51303205081409</v>
      </c>
    </row>
    <row r="147" spans="1:12" ht="12.75">
      <c r="A147" s="74">
        <v>7</v>
      </c>
      <c r="B147" s="74">
        <v>1</v>
      </c>
      <c r="C147" s="75">
        <v>4</v>
      </c>
      <c r="D147" s="65">
        <v>562004</v>
      </c>
      <c r="E147" s="26" t="s">
        <v>104</v>
      </c>
      <c r="F147" s="76">
        <v>623.90797903319742</v>
      </c>
      <c r="G147" s="76">
        <v>851.77635410599885</v>
      </c>
      <c r="H147" s="76">
        <v>321.05416423995342</v>
      </c>
      <c r="I147" s="76">
        <v>548.92253931275479</v>
      </c>
      <c r="J147" s="76">
        <v>302.85381479324406</v>
      </c>
      <c r="K147" s="76">
        <v>128.13046010483401</v>
      </c>
      <c r="L147" s="76">
        <v>174.72335468840998</v>
      </c>
    </row>
    <row r="148" spans="1:12" ht="12.75">
      <c r="A148" s="74">
        <v>7</v>
      </c>
      <c r="B148" s="74">
        <v>1</v>
      </c>
      <c r="C148" s="75">
        <v>4</v>
      </c>
      <c r="D148" s="65">
        <v>358008</v>
      </c>
      <c r="E148" s="26" t="s">
        <v>62</v>
      </c>
      <c r="F148" s="76">
        <v>293.23977588102844</v>
      </c>
      <c r="G148" s="76">
        <v>393.25548515473639</v>
      </c>
      <c r="H148" s="76">
        <v>133.00518406032361</v>
      </c>
      <c r="I148" s="76">
        <v>233.02089333403154</v>
      </c>
      <c r="J148" s="76">
        <v>160.23459182070485</v>
      </c>
      <c r="K148" s="76">
        <v>75.928156254909155</v>
      </c>
      <c r="L148" s="76">
        <v>84.306435565795667</v>
      </c>
    </row>
    <row r="149" spans="1:12" ht="12.75">
      <c r="A149" s="74">
        <v>7</v>
      </c>
      <c r="B149" s="74">
        <v>1</v>
      </c>
      <c r="C149" s="75">
        <v>4</v>
      </c>
      <c r="D149" s="65">
        <v>334012</v>
      </c>
      <c r="E149" s="26" t="s">
        <v>58</v>
      </c>
      <c r="F149" s="76">
        <v>460.9147792368027</v>
      </c>
      <c r="G149" s="76">
        <v>563.14444346523305</v>
      </c>
      <c r="H149" s="76">
        <v>219.44126200757907</v>
      </c>
      <c r="I149" s="76">
        <v>321.67092623600951</v>
      </c>
      <c r="J149" s="76">
        <v>241.47351722922363</v>
      </c>
      <c r="K149" s="76">
        <v>138.36256279192739</v>
      </c>
      <c r="L149" s="76">
        <v>103.11095443729621</v>
      </c>
    </row>
    <row r="150" spans="1:12" ht="12.75">
      <c r="A150" s="74">
        <v>7</v>
      </c>
      <c r="B150" s="74">
        <v>1</v>
      </c>
      <c r="C150" s="75">
        <v>4</v>
      </c>
      <c r="D150" s="65">
        <v>562014</v>
      </c>
      <c r="E150" s="26" t="s">
        <v>107</v>
      </c>
      <c r="F150" s="76">
        <v>732.98429319371724</v>
      </c>
      <c r="G150" s="76">
        <v>735.4194569584804</v>
      </c>
      <c r="H150" s="76">
        <v>412.15146718616825</v>
      </c>
      <c r="I150" s="76">
        <v>414.58663095093158</v>
      </c>
      <c r="J150" s="76">
        <v>320.83282600754904</v>
      </c>
      <c r="K150" s="76">
        <v>186.29002800438332</v>
      </c>
      <c r="L150" s="76">
        <v>134.5427980031657</v>
      </c>
    </row>
    <row r="151" spans="1:12" ht="12.75">
      <c r="A151" s="74">
        <v>7</v>
      </c>
      <c r="B151" s="74">
        <v>1</v>
      </c>
      <c r="C151" s="75">
        <v>4</v>
      </c>
      <c r="D151" s="65">
        <v>562020</v>
      </c>
      <c r="E151" s="26" t="s">
        <v>109</v>
      </c>
      <c r="F151" s="76">
        <v>356.60597962251546</v>
      </c>
      <c r="G151" s="76">
        <v>475.19625856021383</v>
      </c>
      <c r="H151" s="76">
        <v>194.58827459495575</v>
      </c>
      <c r="I151" s="76">
        <v>313.17855353265406</v>
      </c>
      <c r="J151" s="76">
        <v>162.01770502755969</v>
      </c>
      <c r="K151" s="76">
        <v>80.173709704359439</v>
      </c>
      <c r="L151" s="76">
        <v>81.843995323200289</v>
      </c>
    </row>
    <row r="152" spans="1:12" ht="12.75">
      <c r="A152" s="74">
        <v>7</v>
      </c>
      <c r="B152" s="74">
        <v>1</v>
      </c>
      <c r="C152" s="75">
        <v>4</v>
      </c>
      <c r="D152" s="65">
        <v>978024</v>
      </c>
      <c r="E152" s="26" t="s">
        <v>162</v>
      </c>
      <c r="F152" s="76">
        <v>438.19107236880592</v>
      </c>
      <c r="G152" s="76">
        <v>490.25917042063998</v>
      </c>
      <c r="H152" s="76">
        <v>143.91856315450769</v>
      </c>
      <c r="I152" s="76">
        <v>195.98666120634178</v>
      </c>
      <c r="J152" s="76">
        <v>294.27250921429828</v>
      </c>
      <c r="K152" s="76">
        <v>179.60568653834903</v>
      </c>
      <c r="L152" s="76">
        <v>114.66682267594926</v>
      </c>
    </row>
    <row r="153" spans="1:12" ht="12.75">
      <c r="A153" s="74">
        <v>7</v>
      </c>
      <c r="B153" s="74">
        <v>1</v>
      </c>
      <c r="C153" s="75">
        <v>4</v>
      </c>
      <c r="D153" s="65">
        <v>562024</v>
      </c>
      <c r="E153" s="26" t="s">
        <v>110</v>
      </c>
      <c r="F153" s="76">
        <v>487.26193420727185</v>
      </c>
      <c r="G153" s="76">
        <v>647.41528567895125</v>
      </c>
      <c r="H153" s="76">
        <v>257.23472668810291</v>
      </c>
      <c r="I153" s="76">
        <v>417.38807815978231</v>
      </c>
      <c r="J153" s="76">
        <v>230.02720751916894</v>
      </c>
      <c r="K153" s="76">
        <v>93.989611674499159</v>
      </c>
      <c r="L153" s="76">
        <v>136.0375958446698</v>
      </c>
    </row>
    <row r="154" spans="1:12" ht="12.75">
      <c r="A154" s="74">
        <v>7</v>
      </c>
      <c r="B154" s="74">
        <v>1</v>
      </c>
      <c r="C154" s="75">
        <v>4</v>
      </c>
      <c r="D154" s="65">
        <v>770024</v>
      </c>
      <c r="E154" s="26" t="s">
        <v>130</v>
      </c>
      <c r="F154" s="76">
        <v>412.94316920740613</v>
      </c>
      <c r="G154" s="76">
        <v>625.54757315577353</v>
      </c>
      <c r="H154" s="76">
        <v>271.01220723088608</v>
      </c>
      <c r="I154" s="76">
        <v>483.61661117925348</v>
      </c>
      <c r="J154" s="76">
        <v>141.93096197652011</v>
      </c>
      <c r="K154" s="76">
        <v>70.673441971847453</v>
      </c>
      <c r="L154" s="76">
        <v>71.257520004672642</v>
      </c>
    </row>
    <row r="155" spans="1:12" ht="12.75">
      <c r="A155" s="74">
        <v>7</v>
      </c>
      <c r="B155" s="74">
        <v>1</v>
      </c>
      <c r="C155" s="75">
        <v>4</v>
      </c>
      <c r="D155" s="65">
        <v>562032</v>
      </c>
      <c r="E155" s="26" t="s">
        <v>112</v>
      </c>
      <c r="F155" s="76">
        <v>457.77097537219981</v>
      </c>
      <c r="G155" s="76">
        <v>468.9021844997913</v>
      </c>
      <c r="H155" s="76">
        <v>278.28022818978712</v>
      </c>
      <c r="I155" s="76">
        <v>289.41143731737861</v>
      </c>
      <c r="J155" s="76">
        <v>179.49074718241266</v>
      </c>
      <c r="K155" s="76">
        <v>93.223876443578689</v>
      </c>
      <c r="L155" s="76">
        <v>86.266870738834001</v>
      </c>
    </row>
    <row r="156" spans="1:12" ht="12.75">
      <c r="A156" s="74">
        <v>7</v>
      </c>
      <c r="B156" s="74">
        <v>1</v>
      </c>
      <c r="C156" s="75">
        <v>4</v>
      </c>
      <c r="D156" s="65">
        <v>334032</v>
      </c>
      <c r="E156" s="26" t="s">
        <v>60</v>
      </c>
      <c r="F156" s="76">
        <v>568.90887082828976</v>
      </c>
      <c r="G156" s="76">
        <v>745.28791284800275</v>
      </c>
      <c r="H156" s="76">
        <v>289.64205429707766</v>
      </c>
      <c r="I156" s="76">
        <v>466.02109631679059</v>
      </c>
      <c r="J156" s="76">
        <v>279.26681653121221</v>
      </c>
      <c r="K156" s="76">
        <v>142.65951928065019</v>
      </c>
      <c r="L156" s="76">
        <v>136.607297250562</v>
      </c>
    </row>
    <row r="157" spans="1:12" ht="12.75">
      <c r="A157" s="68"/>
      <c r="B157" s="68"/>
      <c r="C157" s="68"/>
      <c r="D157" s="77"/>
      <c r="E157" s="71" t="s">
        <v>214</v>
      </c>
      <c r="F157" s="161">
        <v>465.33953707521056</v>
      </c>
      <c r="G157" s="161">
        <v>574.94552093762888</v>
      </c>
      <c r="H157" s="161">
        <v>242.65268861534835</v>
      </c>
      <c r="I157" s="161">
        <v>352.25867247776671</v>
      </c>
      <c r="J157" s="161">
        <v>222.68684845986218</v>
      </c>
      <c r="K157" s="161">
        <v>112.60969432828789</v>
      </c>
      <c r="L157" s="161">
        <v>110.0771541315743</v>
      </c>
    </row>
    <row r="158" spans="1:12" ht="12.75">
      <c r="A158" s="74">
        <v>8</v>
      </c>
      <c r="B158" s="74">
        <v>2</v>
      </c>
      <c r="C158" s="75">
        <v>4</v>
      </c>
      <c r="D158" s="65">
        <v>570004</v>
      </c>
      <c r="E158" s="26" t="s">
        <v>118</v>
      </c>
      <c r="F158" s="76">
        <v>483.79977045996293</v>
      </c>
      <c r="G158" s="76">
        <v>683.32303345987452</v>
      </c>
      <c r="H158" s="76">
        <v>251.6111944910391</v>
      </c>
      <c r="I158" s="76">
        <v>451.13445749095081</v>
      </c>
      <c r="J158" s="76">
        <v>232.18857596892383</v>
      </c>
      <c r="K158" s="76">
        <v>110.35578705747329</v>
      </c>
      <c r="L158" s="76">
        <v>121.83278891145052</v>
      </c>
    </row>
    <row r="159" spans="1:12" ht="12.75">
      <c r="A159" s="74">
        <v>8</v>
      </c>
      <c r="B159" s="74">
        <v>2</v>
      </c>
      <c r="C159" s="75">
        <v>4</v>
      </c>
      <c r="D159" s="65">
        <v>766008</v>
      </c>
      <c r="E159" s="26" t="s">
        <v>125</v>
      </c>
      <c r="F159" s="76">
        <v>296.9575514665695</v>
      </c>
      <c r="G159" s="76">
        <v>409.91073055201309</v>
      </c>
      <c r="H159" s="76">
        <v>160.32064128256511</v>
      </c>
      <c r="I159" s="76">
        <v>273.27382036800873</v>
      </c>
      <c r="J159" s="76">
        <v>136.63691018400436</v>
      </c>
      <c r="K159" s="76">
        <v>61.942065950081982</v>
      </c>
      <c r="L159" s="76">
        <v>74.694844233922396</v>
      </c>
    </row>
    <row r="160" spans="1:12" ht="12.75">
      <c r="A160" s="74">
        <v>8</v>
      </c>
      <c r="B160" s="74">
        <v>2</v>
      </c>
      <c r="C160" s="75">
        <v>4</v>
      </c>
      <c r="D160" s="65">
        <v>766020</v>
      </c>
      <c r="E160" s="26" t="s">
        <v>126</v>
      </c>
      <c r="F160" s="76">
        <v>441.73934868544893</v>
      </c>
      <c r="G160" s="76">
        <v>661.35408169668062</v>
      </c>
      <c r="H160" s="76">
        <v>233.419087657652</v>
      </c>
      <c r="I160" s="76">
        <v>453.03382066888372</v>
      </c>
      <c r="J160" s="76">
        <v>208.32026102779693</v>
      </c>
      <c r="K160" s="76">
        <v>88.473363870239083</v>
      </c>
      <c r="L160" s="76">
        <v>119.84689715755788</v>
      </c>
    </row>
    <row r="161" spans="1:12" ht="12.75">
      <c r="A161" s="74">
        <v>8</v>
      </c>
      <c r="B161" s="74">
        <v>2</v>
      </c>
      <c r="C161" s="75">
        <v>4</v>
      </c>
      <c r="D161" s="65">
        <v>562012</v>
      </c>
      <c r="E161" s="26" t="s">
        <v>106</v>
      </c>
      <c r="F161" s="76">
        <v>271.50288605430057</v>
      </c>
      <c r="G161" s="76">
        <v>333.49960806669992</v>
      </c>
      <c r="H161" s="76">
        <v>119.71780802394355</v>
      </c>
      <c r="I161" s="76">
        <v>181.71453003634292</v>
      </c>
      <c r="J161" s="76">
        <v>151.785078030357</v>
      </c>
      <c r="K161" s="76">
        <v>77.674054015534807</v>
      </c>
      <c r="L161" s="76">
        <v>74.111024014822206</v>
      </c>
    </row>
    <row r="162" spans="1:12" ht="12.75">
      <c r="A162" s="74">
        <v>8</v>
      </c>
      <c r="B162" s="74">
        <v>2</v>
      </c>
      <c r="C162" s="75">
        <v>4</v>
      </c>
      <c r="D162" s="65">
        <v>758012</v>
      </c>
      <c r="E162" s="26" t="s">
        <v>123</v>
      </c>
      <c r="F162" s="76">
        <v>477.72294929557319</v>
      </c>
      <c r="G162" s="76">
        <v>647.92962883501411</v>
      </c>
      <c r="H162" s="76">
        <v>273.90402631767148</v>
      </c>
      <c r="I162" s="76">
        <v>444.11070585711224</v>
      </c>
      <c r="J162" s="76">
        <v>203.81892297790174</v>
      </c>
      <c r="K162" s="76">
        <v>72.945719802617461</v>
      </c>
      <c r="L162" s="76">
        <v>130.87320317528426</v>
      </c>
    </row>
    <row r="163" spans="1:12" ht="12.75">
      <c r="A163" s="74">
        <v>8</v>
      </c>
      <c r="B163" s="74">
        <v>2</v>
      </c>
      <c r="C163" s="75">
        <v>4</v>
      </c>
      <c r="D163" s="65">
        <v>962024</v>
      </c>
      <c r="E163" s="26" t="s">
        <v>151</v>
      </c>
      <c r="F163" s="76">
        <v>208.2984307812587</v>
      </c>
      <c r="G163" s="76">
        <v>260.23342826827496</v>
      </c>
      <c r="H163" s="76">
        <v>71.480426648796566</v>
      </c>
      <c r="I163" s="76">
        <v>123.41542413581281</v>
      </c>
      <c r="J163" s="76">
        <v>136.81800413246216</v>
      </c>
      <c r="K163" s="76">
        <v>89.350533310995701</v>
      </c>
      <c r="L163" s="76">
        <v>47.467470821466463</v>
      </c>
    </row>
    <row r="164" spans="1:12" ht="12.75">
      <c r="A164" s="74">
        <v>8</v>
      </c>
      <c r="B164" s="74">
        <v>2</v>
      </c>
      <c r="C164" s="75">
        <v>4</v>
      </c>
      <c r="D164" s="65">
        <v>362032</v>
      </c>
      <c r="E164" s="26" t="s">
        <v>68</v>
      </c>
      <c r="F164" s="76">
        <v>506.5733066590455</v>
      </c>
      <c r="G164" s="76">
        <v>664.47556444698489</v>
      </c>
      <c r="H164" s="76">
        <v>317.94798513861105</v>
      </c>
      <c r="I164" s="76">
        <v>475.85024292655049</v>
      </c>
      <c r="J164" s="76">
        <v>188.62532152043443</v>
      </c>
      <c r="K164" s="76">
        <v>72.163475278651049</v>
      </c>
      <c r="L164" s="76">
        <v>116.46184624178336</v>
      </c>
    </row>
    <row r="165" spans="1:12" ht="12.75">
      <c r="A165" s="74">
        <v>8</v>
      </c>
      <c r="B165" s="74">
        <v>2</v>
      </c>
      <c r="C165" s="75">
        <v>4</v>
      </c>
      <c r="D165" s="65">
        <v>962032</v>
      </c>
      <c r="E165" s="26" t="s">
        <v>152</v>
      </c>
      <c r="F165" s="76">
        <v>346.20226605119598</v>
      </c>
      <c r="G165" s="76">
        <v>500.0699398517275</v>
      </c>
      <c r="H165" s="76">
        <v>178.34662190516156</v>
      </c>
      <c r="I165" s="76">
        <v>332.21429570569313</v>
      </c>
      <c r="J165" s="76">
        <v>167.85564414603442</v>
      </c>
      <c r="K165" s="76">
        <v>60.148272485662332</v>
      </c>
      <c r="L165" s="76">
        <v>107.70737166037208</v>
      </c>
    </row>
    <row r="166" spans="1:12" ht="12.75">
      <c r="A166" s="74">
        <v>8</v>
      </c>
      <c r="B166" s="74">
        <v>2</v>
      </c>
      <c r="C166" s="75">
        <v>4</v>
      </c>
      <c r="D166" s="65">
        <v>170024</v>
      </c>
      <c r="E166" s="26" t="s">
        <v>50</v>
      </c>
      <c r="F166" s="76">
        <v>574.78305257784587</v>
      </c>
      <c r="G166" s="76">
        <v>579.88769780500252</v>
      </c>
      <c r="H166" s="76">
        <v>369.06584992343033</v>
      </c>
      <c r="I166" s="76">
        <v>374.17049515058704</v>
      </c>
      <c r="J166" s="76">
        <v>205.71720265441553</v>
      </c>
      <c r="K166" s="76">
        <v>69.423175089331295</v>
      </c>
      <c r="L166" s="76">
        <v>136.29402756508424</v>
      </c>
    </row>
    <row r="167" spans="1:12" ht="12.75">
      <c r="A167" s="74">
        <v>8</v>
      </c>
      <c r="B167" s="74">
        <v>2</v>
      </c>
      <c r="C167" s="75">
        <v>4</v>
      </c>
      <c r="D167" s="65">
        <v>162024</v>
      </c>
      <c r="E167" s="26" t="s">
        <v>44</v>
      </c>
      <c r="F167" s="76">
        <v>334.35878313290453</v>
      </c>
      <c r="G167" s="76">
        <v>470.1531959852087</v>
      </c>
      <c r="H167" s="76">
        <v>184.58096392281161</v>
      </c>
      <c r="I167" s="76">
        <v>320.3753767751158</v>
      </c>
      <c r="J167" s="76">
        <v>149.77781921009293</v>
      </c>
      <c r="K167" s="76">
        <v>59.662533793232051</v>
      </c>
      <c r="L167" s="76">
        <v>90.115285416860885</v>
      </c>
    </row>
    <row r="168" spans="1:12" ht="12.75">
      <c r="A168" s="74">
        <v>8</v>
      </c>
      <c r="B168" s="74">
        <v>2</v>
      </c>
      <c r="C168" s="75">
        <v>4</v>
      </c>
      <c r="D168" s="65">
        <v>774032</v>
      </c>
      <c r="E168" s="26" t="s">
        <v>132</v>
      </c>
      <c r="F168" s="76">
        <v>443.6300511138972</v>
      </c>
      <c r="G168" s="76">
        <v>556.78786125309421</v>
      </c>
      <c r="H168" s="76">
        <v>235.63828077281642</v>
      </c>
      <c r="I168" s="76">
        <v>348.79609091201337</v>
      </c>
      <c r="J168" s="76">
        <v>207.99177034108081</v>
      </c>
      <c r="K168" s="76">
        <v>83.582473398270494</v>
      </c>
      <c r="L168" s="76">
        <v>124.40929694281029</v>
      </c>
    </row>
    <row r="169" spans="1:12" ht="12.75">
      <c r="A169" s="74">
        <v>8</v>
      </c>
      <c r="B169" s="74">
        <v>2</v>
      </c>
      <c r="C169" s="75">
        <v>4</v>
      </c>
      <c r="D169" s="65">
        <v>970040</v>
      </c>
      <c r="E169" s="26" t="s">
        <v>156</v>
      </c>
      <c r="F169" s="76">
        <v>389.64977005104362</v>
      </c>
      <c r="G169" s="76">
        <v>524.0814676302623</v>
      </c>
      <c r="H169" s="76">
        <v>196.08834082983779</v>
      </c>
      <c r="I169" s="76">
        <v>330.52003840905655</v>
      </c>
      <c r="J169" s="76">
        <v>193.56142922120586</v>
      </c>
      <c r="K169" s="76">
        <v>85.914994693485639</v>
      </c>
      <c r="L169" s="76">
        <v>107.64643452772019</v>
      </c>
    </row>
    <row r="170" spans="1:12" ht="12.75">
      <c r="A170" s="74">
        <v>8</v>
      </c>
      <c r="B170" s="74">
        <v>2</v>
      </c>
      <c r="C170" s="75">
        <v>4</v>
      </c>
      <c r="D170" s="65">
        <v>382068</v>
      </c>
      <c r="E170" s="26" t="s">
        <v>94</v>
      </c>
      <c r="F170" s="76">
        <v>381.34237635165402</v>
      </c>
      <c r="G170" s="76">
        <v>421.01222087145692</v>
      </c>
      <c r="H170" s="76">
        <v>206.66709322413462</v>
      </c>
      <c r="I170" s="76">
        <v>246.33693774393757</v>
      </c>
      <c r="J170" s="76">
        <v>174.67528312751935</v>
      </c>
      <c r="K170" s="76">
        <v>59.504766779704397</v>
      </c>
      <c r="L170" s="76">
        <v>115.17051634781495</v>
      </c>
    </row>
    <row r="171" spans="1:12" ht="12.75">
      <c r="A171" s="74">
        <v>8</v>
      </c>
      <c r="B171" s="74">
        <v>2</v>
      </c>
      <c r="C171" s="75">
        <v>4</v>
      </c>
      <c r="D171" s="65">
        <v>978036</v>
      </c>
      <c r="E171" s="26" t="s">
        <v>165</v>
      </c>
      <c r="F171" s="76">
        <v>371.773412034182</v>
      </c>
      <c r="G171" s="76">
        <v>454.58549907497132</v>
      </c>
      <c r="H171" s="76">
        <v>144.48066249669634</v>
      </c>
      <c r="I171" s="76">
        <v>227.29274953748566</v>
      </c>
      <c r="J171" s="76">
        <v>227.29274953748566</v>
      </c>
      <c r="K171" s="76">
        <v>117.17029336622326</v>
      </c>
      <c r="L171" s="76">
        <v>110.12245617126244</v>
      </c>
    </row>
    <row r="172" spans="1:12" ht="12.75">
      <c r="A172" s="74">
        <v>8</v>
      </c>
      <c r="B172" s="74">
        <v>2</v>
      </c>
      <c r="C172" s="75">
        <v>4</v>
      </c>
      <c r="D172" s="65">
        <v>166032</v>
      </c>
      <c r="E172" s="26" t="s">
        <v>46</v>
      </c>
      <c r="F172" s="76">
        <v>424.55006922012001</v>
      </c>
      <c r="G172" s="76">
        <v>427.18702617179781</v>
      </c>
      <c r="H172" s="76">
        <v>201.72720680334893</v>
      </c>
      <c r="I172" s="76">
        <v>204.36416375502674</v>
      </c>
      <c r="J172" s="76">
        <v>222.82286241677107</v>
      </c>
      <c r="K172" s="76">
        <v>99.545124925835609</v>
      </c>
      <c r="L172" s="76">
        <v>123.27773749093548</v>
      </c>
    </row>
    <row r="173" spans="1:12" ht="12.75">
      <c r="A173" s="74">
        <v>8</v>
      </c>
      <c r="B173" s="74">
        <v>2</v>
      </c>
      <c r="C173" s="75">
        <v>4</v>
      </c>
      <c r="D173" s="65">
        <v>170048</v>
      </c>
      <c r="E173" s="26" t="s">
        <v>53</v>
      </c>
      <c r="F173" s="76">
        <v>494.66950959488275</v>
      </c>
      <c r="G173" s="76">
        <v>494.66950959488275</v>
      </c>
      <c r="H173" s="76">
        <v>258.42217484008529</v>
      </c>
      <c r="I173" s="76">
        <v>258.42217484008529</v>
      </c>
      <c r="J173" s="76">
        <v>236.24733475479744</v>
      </c>
      <c r="K173" s="76">
        <v>114.28571428571431</v>
      </c>
      <c r="L173" s="76">
        <v>121.96162046908316</v>
      </c>
    </row>
    <row r="174" spans="1:12" ht="12.75">
      <c r="A174" s="74">
        <v>8</v>
      </c>
      <c r="B174" s="74">
        <v>2</v>
      </c>
      <c r="C174" s="75">
        <v>4</v>
      </c>
      <c r="D174" s="65">
        <v>954036</v>
      </c>
      <c r="E174" s="26" t="s">
        <v>145</v>
      </c>
      <c r="F174" s="76">
        <v>535.34777651083243</v>
      </c>
      <c r="G174" s="76">
        <v>689.85176738882546</v>
      </c>
      <c r="H174" s="76">
        <v>330.67274800456096</v>
      </c>
      <c r="I174" s="76">
        <v>485.17673888255416</v>
      </c>
      <c r="J174" s="76">
        <v>204.67502850627136</v>
      </c>
      <c r="K174" s="76">
        <v>112.88483466362599</v>
      </c>
      <c r="L174" s="76">
        <v>91.79019384264538</v>
      </c>
    </row>
    <row r="175" spans="1:12" ht="12.75">
      <c r="A175" s="68"/>
      <c r="B175" s="68"/>
      <c r="C175" s="68"/>
      <c r="D175" s="77"/>
      <c r="E175" s="71" t="s">
        <v>215</v>
      </c>
      <c r="F175" s="161">
        <v>409.64898198493739</v>
      </c>
      <c r="G175" s="161">
        <v>516.26660338244835</v>
      </c>
      <c r="H175" s="161">
        <v>220.7735099707543</v>
      </c>
      <c r="I175" s="161">
        <v>327.39113136826529</v>
      </c>
      <c r="J175" s="161">
        <v>188.87547201418309</v>
      </c>
      <c r="K175" s="161">
        <v>82.327649386817797</v>
      </c>
      <c r="L175" s="161">
        <v>106.54782262736531</v>
      </c>
    </row>
    <row r="176" spans="1:12" ht="12.75">
      <c r="A176" s="74">
        <v>9</v>
      </c>
      <c r="B176" s="74">
        <v>3</v>
      </c>
      <c r="C176" s="75">
        <v>4</v>
      </c>
      <c r="D176" s="65">
        <v>958004</v>
      </c>
      <c r="E176" s="26" t="s">
        <v>146</v>
      </c>
      <c r="F176" s="76">
        <v>344.05906115057809</v>
      </c>
      <c r="G176" s="76">
        <v>449.92338765844823</v>
      </c>
      <c r="H176" s="76">
        <v>158.79648976180525</v>
      </c>
      <c r="I176" s="76">
        <v>264.66081626967542</v>
      </c>
      <c r="J176" s="76">
        <v>185.26257138877281</v>
      </c>
      <c r="K176" s="76">
        <v>68.951107396573349</v>
      </c>
      <c r="L176" s="76">
        <v>116.31146399219948</v>
      </c>
    </row>
    <row r="177" spans="1:12" ht="12.75">
      <c r="A177" s="74">
        <v>9</v>
      </c>
      <c r="B177" s="74">
        <v>3</v>
      </c>
      <c r="C177" s="75">
        <v>4</v>
      </c>
      <c r="D177" s="65">
        <v>378004</v>
      </c>
      <c r="E177" s="26" t="s">
        <v>79</v>
      </c>
      <c r="F177" s="76">
        <v>243.9472596131759</v>
      </c>
      <c r="G177" s="76">
        <v>325.72242385262092</v>
      </c>
      <c r="H177" s="76">
        <v>121.74392428906143</v>
      </c>
      <c r="I177" s="76">
        <v>203.51908852850647</v>
      </c>
      <c r="J177" s="76">
        <v>122.20333532411448</v>
      </c>
      <c r="K177" s="76">
        <v>44.103459365093947</v>
      </c>
      <c r="L177" s="76">
        <v>78.099875959020537</v>
      </c>
    </row>
    <row r="178" spans="1:12" ht="12.75">
      <c r="A178" s="74">
        <v>9</v>
      </c>
      <c r="B178" s="74">
        <v>3</v>
      </c>
      <c r="C178" s="75">
        <v>4</v>
      </c>
      <c r="D178" s="65">
        <v>554008</v>
      </c>
      <c r="E178" s="26" t="s">
        <v>99</v>
      </c>
      <c r="F178" s="76">
        <v>416.34915136820229</v>
      </c>
      <c r="G178" s="76">
        <v>534.11846207135432</v>
      </c>
      <c r="H178" s="76">
        <v>249.39383443020435</v>
      </c>
      <c r="I178" s="76">
        <v>367.16314513335647</v>
      </c>
      <c r="J178" s="76">
        <v>166.95531693799796</v>
      </c>
      <c r="K178" s="76">
        <v>100.45029442327679</v>
      </c>
      <c r="L178" s="76">
        <v>66.505022514721162</v>
      </c>
    </row>
    <row r="179" spans="1:12" ht="12.75">
      <c r="A179" s="74">
        <v>9</v>
      </c>
      <c r="B179" s="74">
        <v>3</v>
      </c>
      <c r="C179" s="75">
        <v>4</v>
      </c>
      <c r="D179" s="65">
        <v>170008</v>
      </c>
      <c r="E179" s="26" t="s">
        <v>48</v>
      </c>
      <c r="F179" s="76">
        <v>639.49170723657062</v>
      </c>
      <c r="G179" s="76">
        <v>642.79230959650135</v>
      </c>
      <c r="H179" s="76">
        <v>363.8914101823583</v>
      </c>
      <c r="I179" s="76">
        <v>367.19201254228892</v>
      </c>
      <c r="J179" s="76">
        <v>275.60029705421238</v>
      </c>
      <c r="K179" s="76">
        <v>120.47198613747008</v>
      </c>
      <c r="L179" s="76">
        <v>155.12831091674229</v>
      </c>
    </row>
    <row r="180" spans="1:12" ht="12.75">
      <c r="A180" s="74">
        <v>9</v>
      </c>
      <c r="B180" s="74">
        <v>3</v>
      </c>
      <c r="C180" s="75">
        <v>4</v>
      </c>
      <c r="D180" s="65">
        <v>162004</v>
      </c>
      <c r="E180" s="26" t="s">
        <v>40</v>
      </c>
      <c r="F180" s="76">
        <v>263.98138489930193</v>
      </c>
      <c r="G180" s="76">
        <v>339.40463772767396</v>
      </c>
      <c r="H180" s="76">
        <v>142.02038032576425</v>
      </c>
      <c r="I180" s="76">
        <v>217.44363315413628</v>
      </c>
      <c r="J180" s="76">
        <v>121.96100457353768</v>
      </c>
      <c r="K180" s="76">
        <v>73.016127738104785</v>
      </c>
      <c r="L180" s="76">
        <v>48.944876835432879</v>
      </c>
    </row>
    <row r="181" spans="1:12" ht="12.75">
      <c r="A181" s="74">
        <v>9</v>
      </c>
      <c r="B181" s="74">
        <v>3</v>
      </c>
      <c r="C181" s="75">
        <v>4</v>
      </c>
      <c r="D181" s="65">
        <v>362024</v>
      </c>
      <c r="E181" s="26" t="s">
        <v>66</v>
      </c>
      <c r="F181" s="76">
        <v>495.32892175943948</v>
      </c>
      <c r="G181" s="76">
        <v>711.36629038536387</v>
      </c>
      <c r="H181" s="76">
        <v>343.51887894122223</v>
      </c>
      <c r="I181" s="76">
        <v>559.55624756714667</v>
      </c>
      <c r="J181" s="76">
        <v>151.81004281821723</v>
      </c>
      <c r="K181" s="76">
        <v>69.093032308291171</v>
      </c>
      <c r="L181" s="76">
        <v>82.717010509926055</v>
      </c>
    </row>
    <row r="182" spans="1:12" ht="12.75">
      <c r="A182" s="74">
        <v>9</v>
      </c>
      <c r="B182" s="74">
        <v>3</v>
      </c>
      <c r="C182" s="75">
        <v>4</v>
      </c>
      <c r="D182" s="65">
        <v>162008</v>
      </c>
      <c r="E182" s="26" t="s">
        <v>41</v>
      </c>
      <c r="F182" s="76">
        <v>282.84531657212938</v>
      </c>
      <c r="G182" s="76">
        <v>397.82308753640962</v>
      </c>
      <c r="H182" s="76">
        <v>160.20236087689713</v>
      </c>
      <c r="I182" s="76">
        <v>275.18013184117734</v>
      </c>
      <c r="J182" s="76">
        <v>122.64295569523225</v>
      </c>
      <c r="K182" s="76">
        <v>61.321477847616123</v>
      </c>
      <c r="L182" s="76">
        <v>61.321477847616116</v>
      </c>
    </row>
    <row r="183" spans="1:12" ht="12.75">
      <c r="A183" s="74">
        <v>9</v>
      </c>
      <c r="B183" s="74">
        <v>3</v>
      </c>
      <c r="C183" s="75">
        <v>4</v>
      </c>
      <c r="D183" s="65">
        <v>754008</v>
      </c>
      <c r="E183" s="26" t="s">
        <v>121</v>
      </c>
      <c r="F183" s="76">
        <v>353.89900701209467</v>
      </c>
      <c r="G183" s="76">
        <v>455.55084945173894</v>
      </c>
      <c r="H183" s="76">
        <v>215.53955480257895</v>
      </c>
      <c r="I183" s="76">
        <v>317.19139724222316</v>
      </c>
      <c r="J183" s="76">
        <v>138.35945220951578</v>
      </c>
      <c r="K183" s="76">
        <v>45.649207021506903</v>
      </c>
      <c r="L183" s="76">
        <v>92.710245188008869</v>
      </c>
    </row>
    <row r="184" spans="1:12" ht="12.75">
      <c r="A184" s="74">
        <v>9</v>
      </c>
      <c r="B184" s="74">
        <v>3</v>
      </c>
      <c r="C184" s="75">
        <v>4</v>
      </c>
      <c r="D184" s="65">
        <v>954016</v>
      </c>
      <c r="E184" s="26" t="s">
        <v>140</v>
      </c>
      <c r="F184" s="76">
        <v>494.4826150322715</v>
      </c>
      <c r="G184" s="76">
        <v>715.17801374141163</v>
      </c>
      <c r="H184" s="76">
        <v>289.4024567978347</v>
      </c>
      <c r="I184" s="76">
        <v>510.09785550697478</v>
      </c>
      <c r="J184" s="76">
        <v>205.08015823443682</v>
      </c>
      <c r="K184" s="76">
        <v>79.117218405163456</v>
      </c>
      <c r="L184" s="76">
        <v>125.96293982927338</v>
      </c>
    </row>
    <row r="185" spans="1:12" ht="12.75">
      <c r="A185" s="74">
        <v>9</v>
      </c>
      <c r="B185" s="74">
        <v>3</v>
      </c>
      <c r="C185" s="75">
        <v>4</v>
      </c>
      <c r="D185" s="65">
        <v>158016</v>
      </c>
      <c r="E185" s="26" t="s">
        <v>33</v>
      </c>
      <c r="F185" s="76">
        <v>275.56644213104715</v>
      </c>
      <c r="G185" s="76">
        <v>301.08185343947747</v>
      </c>
      <c r="H185" s="76">
        <v>151.05123494590734</v>
      </c>
      <c r="I185" s="76">
        <v>176.56664625433763</v>
      </c>
      <c r="J185" s="76">
        <v>124.51520718513981</v>
      </c>
      <c r="K185" s="76">
        <v>59.195754235558276</v>
      </c>
      <c r="L185" s="76">
        <v>65.319452949581546</v>
      </c>
    </row>
    <row r="186" spans="1:12" ht="12.75">
      <c r="A186" s="74">
        <v>9</v>
      </c>
      <c r="B186" s="74">
        <v>3</v>
      </c>
      <c r="C186" s="75">
        <v>4</v>
      </c>
      <c r="D186" s="65">
        <v>362028</v>
      </c>
      <c r="E186" s="26" t="s">
        <v>67</v>
      </c>
      <c r="F186" s="76">
        <v>293.1275145742672</v>
      </c>
      <c r="G186" s="76">
        <v>365.38303637408654</v>
      </c>
      <c r="H186" s="76">
        <v>179.81771902455046</v>
      </c>
      <c r="I186" s="76">
        <v>252.0732408243698</v>
      </c>
      <c r="J186" s="76">
        <v>113.30979554971672</v>
      </c>
      <c r="K186" s="76">
        <v>41.875359224895313</v>
      </c>
      <c r="L186" s="76">
        <v>71.434436324821419</v>
      </c>
    </row>
    <row r="187" spans="1:12" ht="12.75">
      <c r="A187" s="74">
        <v>9</v>
      </c>
      <c r="B187" s="74">
        <v>3</v>
      </c>
      <c r="C187" s="75">
        <v>4</v>
      </c>
      <c r="D187" s="65">
        <v>974028</v>
      </c>
      <c r="E187" s="26" t="s">
        <v>157</v>
      </c>
      <c r="F187" s="76">
        <v>313.35049650606845</v>
      </c>
      <c r="G187" s="76">
        <v>421.47848473703561</v>
      </c>
      <c r="H187" s="76">
        <v>200.80912100036778</v>
      </c>
      <c r="I187" s="76">
        <v>308.93710923133506</v>
      </c>
      <c r="J187" s="76">
        <v>112.54137550570063</v>
      </c>
      <c r="K187" s="76">
        <v>59.580728208900332</v>
      </c>
      <c r="L187" s="76">
        <v>52.960647296800296</v>
      </c>
    </row>
    <row r="188" spans="1:12" ht="12.75">
      <c r="A188" s="74">
        <v>9</v>
      </c>
      <c r="B188" s="74">
        <v>3</v>
      </c>
      <c r="C188" s="75">
        <v>4</v>
      </c>
      <c r="D188" s="65">
        <v>962040</v>
      </c>
      <c r="E188" s="26" t="s">
        <v>153</v>
      </c>
      <c r="F188" s="76">
        <v>361.01452239721823</v>
      </c>
      <c r="G188" s="76">
        <v>473.51196563714461</v>
      </c>
      <c r="H188" s="76">
        <v>190.22294947842096</v>
      </c>
      <c r="I188" s="76">
        <v>302.72039271834734</v>
      </c>
      <c r="J188" s="76">
        <v>170.7915729187973</v>
      </c>
      <c r="K188" s="76">
        <v>97.156882798118232</v>
      </c>
      <c r="L188" s="76">
        <v>73.634690120679082</v>
      </c>
    </row>
    <row r="189" spans="1:12" ht="12.75">
      <c r="A189" s="74">
        <v>9</v>
      </c>
      <c r="B189" s="74">
        <v>3</v>
      </c>
      <c r="C189" s="75">
        <v>4</v>
      </c>
      <c r="D189" s="65">
        <v>158028</v>
      </c>
      <c r="E189" s="26" t="s">
        <v>37</v>
      </c>
      <c r="F189" s="76">
        <v>328.50009024727751</v>
      </c>
      <c r="G189" s="76">
        <v>328.50009024727751</v>
      </c>
      <c r="H189" s="76">
        <v>199.74730762288669</v>
      </c>
      <c r="I189" s="76">
        <v>199.74730762288669</v>
      </c>
      <c r="J189" s="76">
        <v>128.75278262439082</v>
      </c>
      <c r="K189" s="76">
        <v>43.318693219421228</v>
      </c>
      <c r="L189" s="76">
        <v>85.434089404969626</v>
      </c>
    </row>
    <row r="190" spans="1:12" ht="12.75">
      <c r="A190" s="74">
        <v>9</v>
      </c>
      <c r="B190" s="74">
        <v>3</v>
      </c>
      <c r="C190" s="75">
        <v>4</v>
      </c>
      <c r="D190" s="65">
        <v>566076</v>
      </c>
      <c r="E190" s="26" t="s">
        <v>117</v>
      </c>
      <c r="F190" s="76">
        <v>307.53718174943288</v>
      </c>
      <c r="G190" s="76">
        <v>405.21804890345345</v>
      </c>
      <c r="H190" s="76">
        <v>129.82102344340811</v>
      </c>
      <c r="I190" s="76">
        <v>227.50189059742877</v>
      </c>
      <c r="J190" s="76">
        <v>177.71615830602474</v>
      </c>
      <c r="K190" s="76">
        <v>91.378875724729014</v>
      </c>
      <c r="L190" s="76">
        <v>86.337282581295725</v>
      </c>
    </row>
    <row r="191" spans="1:12" ht="12.75">
      <c r="A191" s="74">
        <v>9</v>
      </c>
      <c r="B191" s="74">
        <v>3</v>
      </c>
      <c r="C191" s="75">
        <v>4</v>
      </c>
      <c r="D191" s="65">
        <v>382056</v>
      </c>
      <c r="E191" s="26" t="s">
        <v>92</v>
      </c>
      <c r="F191" s="76">
        <v>302.68863833477883</v>
      </c>
      <c r="G191" s="76">
        <v>411.1014744145707</v>
      </c>
      <c r="H191" s="76">
        <v>172.5932350390286</v>
      </c>
      <c r="I191" s="76">
        <v>281.0060711188205</v>
      </c>
      <c r="J191" s="76">
        <v>130.09540329575023</v>
      </c>
      <c r="K191" s="76">
        <v>58.10928013876844</v>
      </c>
      <c r="L191" s="76">
        <v>71.98612315698179</v>
      </c>
    </row>
    <row r="192" spans="1:12" ht="12.75">
      <c r="A192" s="74">
        <v>9</v>
      </c>
      <c r="B192" s="74">
        <v>3</v>
      </c>
      <c r="C192" s="75">
        <v>4</v>
      </c>
      <c r="D192" s="65">
        <v>158032</v>
      </c>
      <c r="E192" s="26" t="s">
        <v>38</v>
      </c>
      <c r="F192" s="76">
        <v>298.28441628310122</v>
      </c>
      <c r="G192" s="76">
        <v>383.16695558610803</v>
      </c>
      <c r="H192" s="76">
        <v>147.64779723832865</v>
      </c>
      <c r="I192" s="76">
        <v>232.53033654133546</v>
      </c>
      <c r="J192" s="76">
        <v>150.63661904477257</v>
      </c>
      <c r="K192" s="76">
        <v>74.720545161097505</v>
      </c>
      <c r="L192" s="76">
        <v>75.916073883675068</v>
      </c>
    </row>
    <row r="193" spans="1:12" ht="12.75">
      <c r="A193" s="68"/>
      <c r="B193" s="68"/>
      <c r="C193" s="68"/>
      <c r="D193" s="77"/>
      <c r="E193" s="71" t="s">
        <v>218</v>
      </c>
      <c r="F193" s="161">
        <v>345.04729904807215</v>
      </c>
      <c r="G193" s="161">
        <v>438.07371600181807</v>
      </c>
      <c r="H193" s="161">
        <v>194.50591928365412</v>
      </c>
      <c r="I193" s="161">
        <v>287.53233623739999</v>
      </c>
      <c r="J193" s="161">
        <v>150.54137976441802</v>
      </c>
      <c r="K193" s="161">
        <v>67.752116457180236</v>
      </c>
      <c r="L193" s="161">
        <v>82.789263307237789</v>
      </c>
    </row>
    <row r="194" spans="1:12" ht="12.75">
      <c r="A194" s="74">
        <v>10</v>
      </c>
      <c r="B194" s="74">
        <v>4</v>
      </c>
      <c r="C194" s="75">
        <v>4</v>
      </c>
      <c r="D194" s="65">
        <v>566028</v>
      </c>
      <c r="E194" s="26" t="s">
        <v>116</v>
      </c>
      <c r="F194" s="76">
        <v>347.58145022234322</v>
      </c>
      <c r="G194" s="76">
        <v>426.53598330157001</v>
      </c>
      <c r="H194" s="76">
        <v>163.35420637081404</v>
      </c>
      <c r="I194" s="76">
        <v>242.30873945004086</v>
      </c>
      <c r="J194" s="76">
        <v>184.22724385152921</v>
      </c>
      <c r="K194" s="76">
        <v>102.55014066612216</v>
      </c>
      <c r="L194" s="76">
        <v>81.677103185407063</v>
      </c>
    </row>
    <row r="195" spans="1:12" ht="12.75">
      <c r="A195" s="74">
        <v>10</v>
      </c>
      <c r="B195" s="74">
        <v>4</v>
      </c>
      <c r="C195" s="75">
        <v>4</v>
      </c>
      <c r="D195" s="65">
        <v>158020</v>
      </c>
      <c r="E195" s="26" t="s">
        <v>34</v>
      </c>
      <c r="F195" s="76">
        <v>202.93420012299043</v>
      </c>
      <c r="G195" s="76">
        <v>234.56030923306685</v>
      </c>
      <c r="H195" s="76">
        <v>120.35491522445753</v>
      </c>
      <c r="I195" s="76">
        <v>151.98102433453397</v>
      </c>
      <c r="J195" s="76">
        <v>82.57928489853289</v>
      </c>
      <c r="K195" s="76">
        <v>28.990600017570067</v>
      </c>
      <c r="L195" s="76">
        <v>53.58868488096283</v>
      </c>
    </row>
    <row r="196" spans="1:12" ht="12.75">
      <c r="A196" s="74">
        <v>10</v>
      </c>
      <c r="B196" s="74">
        <v>4</v>
      </c>
      <c r="C196" s="75">
        <v>4</v>
      </c>
      <c r="D196" s="65">
        <v>162022</v>
      </c>
      <c r="E196" s="26" t="s">
        <v>43</v>
      </c>
      <c r="F196" s="76">
        <v>204.35011401508507</v>
      </c>
      <c r="G196" s="76">
        <v>299.94737765304336</v>
      </c>
      <c r="H196" s="76">
        <v>140.32625855113139</v>
      </c>
      <c r="I196" s="76">
        <v>235.92352218908965</v>
      </c>
      <c r="J196" s="76">
        <v>64.023855463953694</v>
      </c>
      <c r="K196" s="76">
        <v>22.803017014558851</v>
      </c>
      <c r="L196" s="76">
        <v>41.22083844939484</v>
      </c>
    </row>
    <row r="197" spans="1:12" ht="12.75">
      <c r="A197" s="74">
        <v>10</v>
      </c>
      <c r="B197" s="74">
        <v>4</v>
      </c>
      <c r="C197" s="75">
        <v>4</v>
      </c>
      <c r="D197" s="65">
        <v>362036</v>
      </c>
      <c r="E197" s="26" t="s">
        <v>69</v>
      </c>
      <c r="F197" s="76">
        <v>265.67865534068318</v>
      </c>
      <c r="G197" s="76">
        <v>368.69690945237664</v>
      </c>
      <c r="H197" s="76">
        <v>169.88975239472259</v>
      </c>
      <c r="I197" s="76">
        <v>272.90800650641603</v>
      </c>
      <c r="J197" s="76">
        <v>95.788902945960601</v>
      </c>
      <c r="K197" s="76">
        <v>52.412795951563346</v>
      </c>
      <c r="L197" s="76">
        <v>43.376106994397261</v>
      </c>
    </row>
    <row r="198" spans="1:12" ht="12" customHeight="1">
      <c r="A198" s="74">
        <v>10</v>
      </c>
      <c r="B198" s="74">
        <v>4</v>
      </c>
      <c r="C198" s="75">
        <v>4</v>
      </c>
      <c r="D198" s="65">
        <v>166036</v>
      </c>
      <c r="E198" s="26" t="s">
        <v>47</v>
      </c>
      <c r="F198" s="76">
        <v>279.87421383647802</v>
      </c>
      <c r="G198" s="76">
        <v>280.92243186582806</v>
      </c>
      <c r="H198" s="76">
        <v>177.14884696016773</v>
      </c>
      <c r="I198" s="76">
        <v>178.1970649895178</v>
      </c>
      <c r="J198" s="76">
        <v>102.72536687631028</v>
      </c>
      <c r="K198" s="76">
        <v>50.314465408805027</v>
      </c>
      <c r="L198" s="76">
        <v>52.410901467505241</v>
      </c>
    </row>
    <row r="199" spans="1:12" ht="12" customHeight="1">
      <c r="A199" s="68"/>
      <c r="B199" s="68"/>
      <c r="C199" s="68"/>
      <c r="D199" s="77"/>
      <c r="E199" s="71" t="s">
        <v>288</v>
      </c>
      <c r="F199" s="161">
        <v>258.77596030141518</v>
      </c>
      <c r="G199" s="161">
        <v>322.55100165410772</v>
      </c>
      <c r="H199" s="161">
        <v>153.28064693990075</v>
      </c>
      <c r="I199" s="161">
        <v>217.05568829259326</v>
      </c>
      <c r="J199" s="161">
        <v>105.49531336151442</v>
      </c>
      <c r="K199" s="161">
        <v>51.093548979966918</v>
      </c>
      <c r="L199" s="161">
        <v>54.401764381547508</v>
      </c>
    </row>
    <row r="200" spans="1:12" ht="12.75">
      <c r="E200" s="6" t="s">
        <v>179</v>
      </c>
      <c r="F200" s="160">
        <v>371.16685754053492</v>
      </c>
      <c r="G200" s="160">
        <v>483.23888552802822</v>
      </c>
      <c r="H200" s="160">
        <v>201.37356400190694</v>
      </c>
      <c r="I200" s="160">
        <v>313.44559198940027</v>
      </c>
      <c r="J200" s="160">
        <v>169.79329353862795</v>
      </c>
      <c r="K200" s="160">
        <v>76.211442522144125</v>
      </c>
      <c r="L200" s="160">
        <v>93.581851016483839</v>
      </c>
    </row>
    <row r="201" spans="1:12" ht="12.75">
      <c r="E201" s="8" t="s">
        <v>200</v>
      </c>
      <c r="F201" s="160">
        <v>382.11126200890061</v>
      </c>
      <c r="G201" s="160">
        <v>494.64912248541754</v>
      </c>
      <c r="H201" s="160">
        <v>210.17507344264664</v>
      </c>
      <c r="I201" s="160">
        <v>322.71293391916362</v>
      </c>
      <c r="J201" s="160">
        <v>171.93618856625392</v>
      </c>
      <c r="K201" s="160">
        <v>73.497640250707974</v>
      </c>
      <c r="L201" s="160">
        <v>98.438548315545958</v>
      </c>
    </row>
    <row r="202" spans="1:12" ht="12.75">
      <c r="E202" s="8" t="s">
        <v>201</v>
      </c>
      <c r="F202" s="160">
        <v>358.60033412434285</v>
      </c>
      <c r="G202" s="160">
        <v>470.13748651414977</v>
      </c>
      <c r="H202" s="160">
        <v>191.26754363281444</v>
      </c>
      <c r="I202" s="160">
        <v>302.80469602262133</v>
      </c>
      <c r="J202" s="160">
        <v>167.33279049152841</v>
      </c>
      <c r="K202" s="160">
        <v>79.327469519272285</v>
      </c>
      <c r="L202" s="160">
        <v>88.005320972256129</v>
      </c>
    </row>
    <row r="203" spans="1:12" ht="12.75">
      <c r="A203" s="27" t="s">
        <v>381</v>
      </c>
      <c r="B203" s="27"/>
      <c r="C203" s="27"/>
      <c r="D203" s="27"/>
      <c r="E203" s="27"/>
      <c r="F203" s="27"/>
      <c r="G203" s="27"/>
      <c r="H203" s="27"/>
      <c r="I203" s="27"/>
      <c r="J203" s="27"/>
      <c r="K203" s="27"/>
      <c r="L203" s="160"/>
    </row>
    <row r="204" spans="1:12" ht="12">
      <c r="A204" s="20" t="s">
        <v>366</v>
      </c>
    </row>
    <row r="214" spans="6:12">
      <c r="F214" s="5"/>
      <c r="G214" s="5"/>
      <c r="H214" s="5"/>
      <c r="I214" s="5"/>
      <c r="J214" s="5"/>
      <c r="K214" s="5"/>
      <c r="L214" s="5"/>
    </row>
    <row r="215" spans="6:12">
      <c r="F215" s="5"/>
      <c r="G215" s="5"/>
      <c r="H215" s="5"/>
      <c r="I215" s="5"/>
      <c r="J215" s="5"/>
      <c r="K215" s="5"/>
      <c r="L215" s="5"/>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AC214"/>
  <sheetViews>
    <sheetView zoomScale="60" zoomScaleNormal="60" workbookViewId="0">
      <pane ySplit="4" topLeftCell="A5" activePane="bottomLeft" state="frozen"/>
      <selection activeCell="O69" sqref="O69"/>
      <selection pane="bottomLeft"/>
    </sheetView>
  </sheetViews>
  <sheetFormatPr baseColWidth="10" defaultColWidth="11.42578125" defaultRowHeight="11.25"/>
  <cols>
    <col min="1" max="3" width="11.42578125" style="1"/>
    <col min="4" max="4" width="9.5703125" style="2" customWidth="1"/>
    <col min="5" max="5" width="40.7109375" style="1" customWidth="1"/>
    <col min="6" max="7" width="14.140625" style="1" customWidth="1"/>
    <col min="8" max="8" width="14.28515625" style="1" customWidth="1"/>
    <col min="9" max="10" width="12.7109375" style="1" customWidth="1"/>
    <col min="11" max="11" width="11.42578125" style="1"/>
    <col min="12" max="15" width="11.5703125" style="1" bestFit="1" customWidth="1"/>
    <col min="16" max="16" width="11.5703125" style="1" customWidth="1"/>
    <col min="17" max="17" width="11.5703125" style="1" bestFit="1" customWidth="1"/>
    <col min="18" max="16384" width="11.42578125" style="1"/>
  </cols>
  <sheetData>
    <row r="1" spans="1:29" ht="18.75" customHeight="1">
      <c r="A1" s="21" t="s">
        <v>389</v>
      </c>
      <c r="E1" s="14"/>
      <c r="F1" s="14"/>
      <c r="G1" s="14"/>
      <c r="H1" s="14"/>
      <c r="I1" s="14"/>
      <c r="J1" s="14"/>
    </row>
    <row r="2" spans="1:29" ht="18.75" customHeight="1">
      <c r="A2" s="4"/>
      <c r="E2" s="14"/>
      <c r="F2" s="133"/>
      <c r="G2" s="14"/>
      <c r="H2" s="14"/>
      <c r="I2" s="14"/>
      <c r="J2" s="14"/>
    </row>
    <row r="3" spans="1:29" s="13" customFormat="1" ht="72.75" customHeight="1">
      <c r="A3" s="205" t="s">
        <v>289</v>
      </c>
      <c r="B3" s="205" t="s">
        <v>302</v>
      </c>
      <c r="C3" s="205" t="s">
        <v>287</v>
      </c>
      <c r="D3" s="205" t="s">
        <v>6</v>
      </c>
      <c r="E3" s="208" t="s">
        <v>0</v>
      </c>
      <c r="F3" s="315" t="s">
        <v>204</v>
      </c>
      <c r="G3" s="316"/>
      <c r="H3" s="316"/>
      <c r="I3" s="316"/>
      <c r="J3" s="316"/>
      <c r="K3" s="317"/>
      <c r="L3" s="320" t="s">
        <v>248</v>
      </c>
      <c r="M3" s="320"/>
      <c r="N3" s="320"/>
      <c r="O3" s="320"/>
      <c r="P3" s="320"/>
      <c r="Q3" s="320"/>
      <c r="R3" s="317" t="s">
        <v>7</v>
      </c>
      <c r="S3" s="318"/>
      <c r="T3" s="318"/>
      <c r="U3" s="318"/>
      <c r="V3" s="318"/>
      <c r="W3" s="319"/>
      <c r="X3" s="319" t="s">
        <v>8</v>
      </c>
      <c r="Y3" s="316"/>
      <c r="Z3" s="316"/>
      <c r="AA3" s="316"/>
      <c r="AB3" s="316"/>
      <c r="AC3" s="316"/>
    </row>
    <row r="4" spans="1:29" s="13" customFormat="1" ht="32.25" customHeight="1">
      <c r="A4" s="205"/>
      <c r="B4" s="204"/>
      <c r="C4" s="204"/>
      <c r="D4" s="260"/>
      <c r="E4" s="261"/>
      <c r="F4" s="262" t="s">
        <v>9</v>
      </c>
      <c r="G4" s="262" t="s">
        <v>10</v>
      </c>
      <c r="H4" s="205" t="s">
        <v>203</v>
      </c>
      <c r="I4" s="262" t="s">
        <v>11</v>
      </c>
      <c r="J4" s="205" t="s">
        <v>372</v>
      </c>
      <c r="K4" s="208" t="s">
        <v>376</v>
      </c>
      <c r="L4" s="262" t="s">
        <v>9</v>
      </c>
      <c r="M4" s="262" t="s">
        <v>10</v>
      </c>
      <c r="N4" s="205" t="s">
        <v>203</v>
      </c>
      <c r="O4" s="262" t="s">
        <v>11</v>
      </c>
      <c r="P4" s="205" t="s">
        <v>372</v>
      </c>
      <c r="Q4" s="208" t="s">
        <v>376</v>
      </c>
      <c r="R4" s="262" t="s">
        <v>9</v>
      </c>
      <c r="S4" s="262" t="s">
        <v>10</v>
      </c>
      <c r="T4" s="205" t="s">
        <v>203</v>
      </c>
      <c r="U4" s="262" t="s">
        <v>11</v>
      </c>
      <c r="V4" s="205" t="s">
        <v>372</v>
      </c>
      <c r="W4" s="205" t="s">
        <v>376</v>
      </c>
      <c r="X4" s="256" t="s">
        <v>9</v>
      </c>
      <c r="Y4" s="262" t="s">
        <v>10</v>
      </c>
      <c r="Z4" s="205" t="s">
        <v>203</v>
      </c>
      <c r="AA4" s="262" t="s">
        <v>11</v>
      </c>
      <c r="AB4" s="205" t="s">
        <v>372</v>
      </c>
      <c r="AC4" s="205" t="s">
        <v>376</v>
      </c>
    </row>
    <row r="5" spans="1:29" ht="12.75">
      <c r="A5" s="80">
        <v>1</v>
      </c>
      <c r="B5" s="80">
        <v>1</v>
      </c>
      <c r="C5" s="80">
        <v>1</v>
      </c>
      <c r="D5" s="65">
        <v>911000</v>
      </c>
      <c r="E5" s="26" t="s">
        <v>133</v>
      </c>
      <c r="F5" s="76">
        <v>279.19698611756195</v>
      </c>
      <c r="G5" s="76">
        <v>513.67807220650036</v>
      </c>
      <c r="H5" s="76">
        <v>565.34636189146738</v>
      </c>
      <c r="I5" s="76">
        <v>535.60767590618354</v>
      </c>
      <c r="J5" s="76">
        <v>340.9812278951664</v>
      </c>
      <c r="K5" s="76">
        <v>427.87960522282845</v>
      </c>
      <c r="L5" s="76">
        <v>221.91257676626915</v>
      </c>
      <c r="M5" s="76">
        <v>335.30571992110464</v>
      </c>
      <c r="N5" s="76">
        <v>349.85168382481226</v>
      </c>
      <c r="O5" s="76">
        <v>284.00852878464832</v>
      </c>
      <c r="P5" s="76">
        <v>173.21120885100208</v>
      </c>
      <c r="Q5" s="76">
        <v>267.57800527186902</v>
      </c>
      <c r="R5" s="76">
        <v>47.478969912783214</v>
      </c>
      <c r="S5" s="76">
        <v>83.183260440785503</v>
      </c>
      <c r="T5" s="76">
        <v>85.49991275519119</v>
      </c>
      <c r="U5" s="76">
        <v>76.759061833688747</v>
      </c>
      <c r="V5" s="76">
        <v>38.995193615670608</v>
      </c>
      <c r="W5" s="76">
        <v>64.365843192545853</v>
      </c>
      <c r="X5" s="76">
        <v>9.8054394385095787</v>
      </c>
      <c r="Y5" s="76">
        <v>60.886716405111031</v>
      </c>
      <c r="Z5" s="76">
        <v>102.9488745419648</v>
      </c>
      <c r="AA5" s="76">
        <v>170.57569296375263</v>
      </c>
      <c r="AB5" s="76">
        <v>124.24050058946229</v>
      </c>
      <c r="AC5" s="76">
        <v>83.522344142708278</v>
      </c>
    </row>
    <row r="6" spans="1:29" ht="12.75">
      <c r="A6" s="80">
        <v>1</v>
      </c>
      <c r="B6" s="80">
        <v>1</v>
      </c>
      <c r="C6" s="80">
        <v>1</v>
      </c>
      <c r="D6" s="65">
        <v>913000</v>
      </c>
      <c r="E6" s="26" t="s">
        <v>134</v>
      </c>
      <c r="F6" s="192">
        <v>218.91519190990581</v>
      </c>
      <c r="G6" s="192">
        <v>349.15335082280023</v>
      </c>
      <c r="H6" s="192">
        <v>379.96628942932819</v>
      </c>
      <c r="I6" s="192">
        <v>438.44131006454694</v>
      </c>
      <c r="J6" s="192">
        <v>195.1652251053448</v>
      </c>
      <c r="K6" s="192">
        <v>307.56175912857503</v>
      </c>
      <c r="L6" s="192">
        <v>156.57320156285917</v>
      </c>
      <c r="M6" s="192">
        <v>187.45528261388037</v>
      </c>
      <c r="N6" s="192">
        <v>144.95545388875513</v>
      </c>
      <c r="O6" s="192">
        <v>76.500119531436695</v>
      </c>
      <c r="P6" s="192">
        <v>43.80128631625638</v>
      </c>
      <c r="Q6" s="192">
        <v>127.97755630406361</v>
      </c>
      <c r="R6" s="192">
        <v>50.275798666973103</v>
      </c>
      <c r="S6" s="192">
        <v>88.719294061531315</v>
      </c>
      <c r="T6" s="192">
        <v>91.500120394895333</v>
      </c>
      <c r="U6" s="192">
        <v>103.27516136743972</v>
      </c>
      <c r="V6" s="192">
        <v>17.742293191394982</v>
      </c>
      <c r="W6" s="192">
        <v>69.184078137311843</v>
      </c>
      <c r="X6" s="192">
        <v>12.066191680073548</v>
      </c>
      <c r="Y6" s="192">
        <v>52.468399713808715</v>
      </c>
      <c r="Z6" s="192">
        <v>97.760654948230084</v>
      </c>
      <c r="AA6" s="192">
        <v>176.42840066937597</v>
      </c>
      <c r="AB6" s="192">
        <v>79.285872699046294</v>
      </c>
      <c r="AC6" s="192">
        <v>75.072084787295708</v>
      </c>
    </row>
    <row r="7" spans="1:29" ht="12.75">
      <c r="A7" s="80">
        <v>1</v>
      </c>
      <c r="B7" s="80">
        <v>1</v>
      </c>
      <c r="C7" s="80">
        <v>1</v>
      </c>
      <c r="D7" s="65">
        <v>112000</v>
      </c>
      <c r="E7" s="26" t="s">
        <v>16</v>
      </c>
      <c r="F7" s="76">
        <v>460.44902754209602</v>
      </c>
      <c r="G7" s="76">
        <v>677.12858384013816</v>
      </c>
      <c r="H7" s="76">
        <v>683.19000053415903</v>
      </c>
      <c r="I7" s="76">
        <v>703.3227422047496</v>
      </c>
      <c r="J7" s="76">
        <v>338.45555339428142</v>
      </c>
      <c r="K7" s="76">
        <v>566.45672231338335</v>
      </c>
      <c r="L7" s="76">
        <v>352.76073619631876</v>
      </c>
      <c r="M7" s="76">
        <v>443.09296264118086</v>
      </c>
      <c r="N7" s="76">
        <v>374.44580951872183</v>
      </c>
      <c r="O7" s="76">
        <v>273.57423663094397</v>
      </c>
      <c r="P7" s="76">
        <v>83.64131491927651</v>
      </c>
      <c r="Q7" s="76">
        <v>317.86426655399737</v>
      </c>
      <c r="R7" s="76">
        <v>86.803289387808306</v>
      </c>
      <c r="S7" s="76">
        <v>76.020851433535981</v>
      </c>
      <c r="T7" s="76">
        <v>89.738796004486829</v>
      </c>
      <c r="U7" s="76">
        <v>101.24400883192406</v>
      </c>
      <c r="V7" s="76">
        <v>47.980289178499639</v>
      </c>
      <c r="W7" s="76">
        <v>82.143594077014441</v>
      </c>
      <c r="X7" s="76">
        <v>14.684767001696905</v>
      </c>
      <c r="Y7" s="76">
        <v>81.993918331885439</v>
      </c>
      <c r="Z7" s="76">
        <v>121.25420650606277</v>
      </c>
      <c r="AA7" s="76">
        <v>200.87242177823239</v>
      </c>
      <c r="AB7" s="76">
        <v>173.11807041431626</v>
      </c>
      <c r="AC7" s="76">
        <v>104.44813457400292</v>
      </c>
    </row>
    <row r="8" spans="1:29" ht="12.75">
      <c r="A8" s="80">
        <v>1</v>
      </c>
      <c r="B8" s="80">
        <v>1</v>
      </c>
      <c r="C8" s="80">
        <v>1</v>
      </c>
      <c r="D8" s="65">
        <v>113000</v>
      </c>
      <c r="E8" s="26" t="s">
        <v>17</v>
      </c>
      <c r="F8" s="76">
        <v>250.81161835263035</v>
      </c>
      <c r="G8" s="76">
        <v>586.13191592172041</v>
      </c>
      <c r="H8" s="76">
        <v>504.10258929887488</v>
      </c>
      <c r="I8" s="76">
        <v>441.52392203189618</v>
      </c>
      <c r="J8" s="76">
        <v>362.90322580645164</v>
      </c>
      <c r="K8" s="76">
        <v>409.01376411732832</v>
      </c>
      <c r="L8" s="76">
        <v>185.88215014221288</v>
      </c>
      <c r="M8" s="76">
        <v>268.18071998067188</v>
      </c>
      <c r="N8" s="76">
        <v>237.80278091681802</v>
      </c>
      <c r="O8" s="76">
        <v>234.29809017523147</v>
      </c>
      <c r="P8" s="76">
        <v>216.88660801564021</v>
      </c>
      <c r="Q8" s="76">
        <v>223.65579932290149</v>
      </c>
      <c r="R8" s="76">
        <v>57.747004912804883</v>
      </c>
      <c r="S8" s="76">
        <v>77.313360715148605</v>
      </c>
      <c r="T8" s="76">
        <v>68.294600304623359</v>
      </c>
      <c r="U8" s="76">
        <v>70.387871628273317</v>
      </c>
      <c r="V8" s="76">
        <v>28.714565004887572</v>
      </c>
      <c r="W8" s="76">
        <v>61.312078479460453</v>
      </c>
      <c r="X8" s="76">
        <v>7.1824632976125491</v>
      </c>
      <c r="Y8" s="76">
        <v>37.690263348634936</v>
      </c>
      <c r="Z8" s="76">
        <v>86.473738515206747</v>
      </c>
      <c r="AA8" s="76">
        <v>124.04016538688717</v>
      </c>
      <c r="AB8" s="76">
        <v>106.30498533724342</v>
      </c>
      <c r="AC8" s="76">
        <v>62.644949750753092</v>
      </c>
    </row>
    <row r="9" spans="1:29" ht="12.75">
      <c r="A9" s="80">
        <v>1</v>
      </c>
      <c r="B9" s="80">
        <v>1</v>
      </c>
      <c r="C9" s="80">
        <v>1</v>
      </c>
      <c r="D9" s="65">
        <v>513000</v>
      </c>
      <c r="E9" s="26" t="s">
        <v>96</v>
      </c>
      <c r="F9" s="76">
        <v>124.94021999043524</v>
      </c>
      <c r="G9" s="76">
        <v>203.63125689637877</v>
      </c>
      <c r="H9" s="76">
        <v>228.62146123163737</v>
      </c>
      <c r="I9" s="76">
        <v>258.12807881773386</v>
      </c>
      <c r="J9" s="76">
        <v>87.357437515166254</v>
      </c>
      <c r="K9" s="76">
        <v>177.17815344603383</v>
      </c>
      <c r="L9" s="76">
        <v>79.507412721186057</v>
      </c>
      <c r="M9" s="76">
        <v>88.27364830976029</v>
      </c>
      <c r="N9" s="76">
        <v>94.367156338165273</v>
      </c>
      <c r="O9" s="76">
        <v>66.99507389162558</v>
      </c>
      <c r="P9" s="76">
        <v>13.346275175928172</v>
      </c>
      <c r="Q9" s="76">
        <v>71.702066175408191</v>
      </c>
      <c r="R9" s="76">
        <v>35.27020564323292</v>
      </c>
      <c r="S9" s="76">
        <v>78.242551910923837</v>
      </c>
      <c r="T9" s="76">
        <v>71.018581574083058</v>
      </c>
      <c r="U9" s="76">
        <v>60.098522167487673</v>
      </c>
      <c r="V9" s="76">
        <v>6.0664887163309906</v>
      </c>
      <c r="W9" s="76">
        <v>49.848287819679229</v>
      </c>
      <c r="X9" s="76">
        <v>8.9670014347202311</v>
      </c>
      <c r="Y9" s="76">
        <v>28.087069916741889</v>
      </c>
      <c r="Z9" s="76">
        <v>47.670006810000963</v>
      </c>
      <c r="AA9" s="76">
        <v>100.49261083743841</v>
      </c>
      <c r="AB9" s="76">
        <v>43.678718757583134</v>
      </c>
      <c r="AC9" s="76">
        <v>41.540239849732693</v>
      </c>
    </row>
    <row r="10" spans="1:29" ht="13.5" customHeight="1">
      <c r="A10" s="80">
        <v>1</v>
      </c>
      <c r="B10" s="80">
        <v>1</v>
      </c>
      <c r="C10" s="80">
        <v>1</v>
      </c>
      <c r="D10" s="65">
        <v>914000</v>
      </c>
      <c r="E10" s="26" t="s">
        <v>135</v>
      </c>
      <c r="F10" s="76">
        <v>177.60027192386133</v>
      </c>
      <c r="G10" s="76">
        <v>244.37927663734115</v>
      </c>
      <c r="H10" s="76">
        <v>274.92363232435423</v>
      </c>
      <c r="I10" s="76">
        <v>327.34102495304529</v>
      </c>
      <c r="J10" s="76">
        <v>121.43091565474239</v>
      </c>
      <c r="K10" s="76">
        <v>226.82023236472691</v>
      </c>
      <c r="L10" s="76">
        <v>73.079537729435785</v>
      </c>
      <c r="M10" s="76">
        <v>65.633291439743047</v>
      </c>
      <c r="N10" s="76">
        <v>69.425159677867214</v>
      </c>
      <c r="O10" s="76">
        <v>68.419640461497195</v>
      </c>
      <c r="P10" s="76">
        <v>29.537249753856255</v>
      </c>
      <c r="Q10" s="76">
        <v>63.509665062123538</v>
      </c>
      <c r="R10" s="76">
        <v>90.924541128484009</v>
      </c>
      <c r="S10" s="76">
        <v>80.994274542661657</v>
      </c>
      <c r="T10" s="76">
        <v>58.317134129408487</v>
      </c>
      <c r="U10" s="76">
        <v>63.053394150791554</v>
      </c>
      <c r="V10" s="76">
        <v>9.845749917952082</v>
      </c>
      <c r="W10" s="76">
        <v>65.52584490536556</v>
      </c>
      <c r="X10" s="76">
        <v>13.59619306594154</v>
      </c>
      <c r="Y10" s="76">
        <v>65.633291439743047</v>
      </c>
      <c r="Z10" s="76">
        <v>93.029713968342051</v>
      </c>
      <c r="AA10" s="76">
        <v>150.2548966997584</v>
      </c>
      <c r="AB10" s="76">
        <v>57.433541188053844</v>
      </c>
      <c r="AC10" s="76">
        <v>69.810227072254818</v>
      </c>
    </row>
    <row r="11" spans="1:29" ht="12.75">
      <c r="A11" s="80">
        <v>1</v>
      </c>
      <c r="B11" s="80">
        <v>1</v>
      </c>
      <c r="C11" s="80">
        <v>1</v>
      </c>
      <c r="D11" s="65">
        <v>915000</v>
      </c>
      <c r="E11" s="26" t="s">
        <v>136</v>
      </c>
      <c r="F11" s="76">
        <v>361.3526570048308</v>
      </c>
      <c r="G11" s="76">
        <v>560.17830609212467</v>
      </c>
      <c r="H11" s="76">
        <v>660.07067137809133</v>
      </c>
      <c r="I11" s="76">
        <v>582.56438507092673</v>
      </c>
      <c r="J11" s="76">
        <v>358.32232496697503</v>
      </c>
      <c r="K11" s="76">
        <v>495.83689154568731</v>
      </c>
      <c r="L11" s="76">
        <v>285.02415458937185</v>
      </c>
      <c r="M11" s="76">
        <v>358.09806835066843</v>
      </c>
      <c r="N11" s="76">
        <v>327.9151943462893</v>
      </c>
      <c r="O11" s="76">
        <v>206.58311527337835</v>
      </c>
      <c r="P11" s="76">
        <v>87.516512549537737</v>
      </c>
      <c r="Q11" s="76">
        <v>259.1268146883005</v>
      </c>
      <c r="R11" s="76">
        <v>62.801932367149782</v>
      </c>
      <c r="S11" s="76">
        <v>66.864784546805367</v>
      </c>
      <c r="T11" s="76">
        <v>118.7279151943462</v>
      </c>
      <c r="U11" s="76">
        <v>123.94986916402691</v>
      </c>
      <c r="V11" s="76">
        <v>59.445178335534997</v>
      </c>
      <c r="W11" s="76">
        <v>85.397096498719009</v>
      </c>
      <c r="X11" s="76">
        <v>11.594202898550728</v>
      </c>
      <c r="Y11" s="76">
        <v>59.435364041604807</v>
      </c>
      <c r="Z11" s="76">
        <v>80.565371024734972</v>
      </c>
      <c r="AA11" s="76">
        <v>126.70431070100528</v>
      </c>
      <c r="AB11" s="76">
        <v>75.9577278731836</v>
      </c>
      <c r="AC11" s="76">
        <v>65.915883859948764</v>
      </c>
    </row>
    <row r="12" spans="1:29" ht="12.75">
      <c r="A12" s="80">
        <v>1</v>
      </c>
      <c r="B12" s="80">
        <v>1</v>
      </c>
      <c r="C12" s="80">
        <v>1</v>
      </c>
      <c r="D12" s="65">
        <v>916000</v>
      </c>
      <c r="E12" s="26" t="s">
        <v>137</v>
      </c>
      <c r="F12" s="76">
        <v>281.86139051619313</v>
      </c>
      <c r="G12" s="76">
        <v>420.95914742451134</v>
      </c>
      <c r="H12" s="76">
        <v>479.89858746830816</v>
      </c>
      <c r="I12" s="76">
        <v>475.6076237104391</v>
      </c>
      <c r="J12" s="76">
        <v>164.2829532276769</v>
      </c>
      <c r="K12" s="76">
        <v>358.29152193490285</v>
      </c>
      <c r="L12" s="76">
        <v>214.43572454957436</v>
      </c>
      <c r="M12" s="76">
        <v>275.3108348134989</v>
      </c>
      <c r="N12" s="76">
        <v>293.37196667873923</v>
      </c>
      <c r="O12" s="76">
        <v>223.81535233432433</v>
      </c>
      <c r="P12" s="76">
        <v>92.771550057982267</v>
      </c>
      <c r="Q12" s="76">
        <v>220.9571593979158</v>
      </c>
      <c r="R12" s="76">
        <v>65.214988393942718</v>
      </c>
      <c r="S12" s="76">
        <v>81.705150976909422</v>
      </c>
      <c r="T12" s="76">
        <v>97.79065555957979</v>
      </c>
      <c r="U12" s="76">
        <v>92.673544325931132</v>
      </c>
      <c r="V12" s="76">
        <v>21.260146888287601</v>
      </c>
      <c r="W12" s="76">
        <v>71.722629615335109</v>
      </c>
      <c r="X12" s="76">
        <v>2.2106775726760253</v>
      </c>
      <c r="Y12" s="76">
        <v>40.852575488454725</v>
      </c>
      <c r="Z12" s="76">
        <v>70.62658457080768</v>
      </c>
      <c r="AA12" s="76">
        <v>136.3874803287288</v>
      </c>
      <c r="AB12" s="76">
        <v>42.520293776575173</v>
      </c>
      <c r="AC12" s="76">
        <v>52.74668725073974</v>
      </c>
    </row>
    <row r="13" spans="1:29" ht="12.75">
      <c r="A13" s="80">
        <v>1</v>
      </c>
      <c r="B13" s="80">
        <v>1</v>
      </c>
      <c r="C13" s="80">
        <v>1</v>
      </c>
      <c r="D13" s="65">
        <v>114000</v>
      </c>
      <c r="E13" s="26" t="s">
        <v>18</v>
      </c>
      <c r="F13" s="76">
        <v>298.48449880760057</v>
      </c>
      <c r="G13" s="76">
        <v>433.71118777723024</v>
      </c>
      <c r="H13" s="76">
        <v>540.96766350595647</v>
      </c>
      <c r="I13" s="76">
        <v>535.65176800093354</v>
      </c>
      <c r="J13" s="76">
        <v>231.1718522826402</v>
      </c>
      <c r="K13" s="76">
        <v>402.56318656783066</v>
      </c>
      <c r="L13" s="76">
        <v>183.86029694591886</v>
      </c>
      <c r="M13" s="76">
        <v>243.96254312469205</v>
      </c>
      <c r="N13" s="76">
        <v>257.71942620957907</v>
      </c>
      <c r="O13" s="76">
        <v>212.39351149492356</v>
      </c>
      <c r="P13" s="76">
        <v>84.326839197441103</v>
      </c>
      <c r="Q13" s="76">
        <v>198.49066714298465</v>
      </c>
      <c r="R13" s="76">
        <v>105.39272251711672</v>
      </c>
      <c r="S13" s="76">
        <v>101.03499260719558</v>
      </c>
      <c r="T13" s="76">
        <v>111.84050571359106</v>
      </c>
      <c r="U13" s="76">
        <v>86.357801377056873</v>
      </c>
      <c r="V13" s="76">
        <v>37.801686536783933</v>
      </c>
      <c r="W13" s="76">
        <v>91.765651513798332</v>
      </c>
      <c r="X13" s="76">
        <v>8.4621893991845596</v>
      </c>
      <c r="Y13" s="76">
        <v>72.695909314933502</v>
      </c>
      <c r="Z13" s="76">
        <v>130.07537077558956</v>
      </c>
      <c r="AA13" s="76">
        <v>201.89053565176792</v>
      </c>
      <c r="AB13" s="76">
        <v>103.22768246583306</v>
      </c>
      <c r="AC13" s="76">
        <v>93.998392426542821</v>
      </c>
    </row>
    <row r="14" spans="1:29" ht="12.75">
      <c r="A14" s="80">
        <v>1</v>
      </c>
      <c r="B14" s="80">
        <v>1</v>
      </c>
      <c r="C14" s="80">
        <v>1</v>
      </c>
      <c r="D14" s="65">
        <v>116000</v>
      </c>
      <c r="E14" s="26" t="s">
        <v>19</v>
      </c>
      <c r="F14" s="76">
        <v>317.26384364820842</v>
      </c>
      <c r="G14" s="76">
        <v>489.85757444971932</v>
      </c>
      <c r="H14" s="76">
        <v>491.369268241025</v>
      </c>
      <c r="I14" s="76">
        <v>487.3233582709891</v>
      </c>
      <c r="J14" s="76">
        <v>262.75896917635157</v>
      </c>
      <c r="K14" s="76">
        <v>403.48055270246692</v>
      </c>
      <c r="L14" s="76">
        <v>234.52768729641687</v>
      </c>
      <c r="M14" s="76">
        <v>288.08804488562799</v>
      </c>
      <c r="N14" s="76">
        <v>229.79985174203105</v>
      </c>
      <c r="O14" s="76">
        <v>176.64172901080619</v>
      </c>
      <c r="P14" s="76">
        <v>102.32440626579069</v>
      </c>
      <c r="Q14" s="76">
        <v>212.20518982190259</v>
      </c>
      <c r="R14" s="76">
        <v>72.312703583061932</v>
      </c>
      <c r="S14" s="76">
        <v>99.266292619766901</v>
      </c>
      <c r="T14" s="76">
        <v>99.544636238483562</v>
      </c>
      <c r="U14" s="76">
        <v>82.086450540315838</v>
      </c>
      <c r="V14" s="76">
        <v>29.055078322385068</v>
      </c>
      <c r="W14" s="76">
        <v>77.324082866611107</v>
      </c>
      <c r="X14" s="76">
        <v>10.423452768729643</v>
      </c>
      <c r="Y14" s="76">
        <v>76.607682347863573</v>
      </c>
      <c r="Z14" s="76">
        <v>124.96028804405373</v>
      </c>
      <c r="AA14" s="76">
        <v>192.22776392352463</v>
      </c>
      <c r="AB14" s="76">
        <v>83.375442142496169</v>
      </c>
      <c r="AC14" s="76">
        <v>88.370380418984126</v>
      </c>
    </row>
    <row r="15" spans="1:29" ht="12.75">
      <c r="A15" s="80">
        <v>1</v>
      </c>
      <c r="B15" s="80">
        <v>1</v>
      </c>
      <c r="C15" s="80">
        <v>1</v>
      </c>
      <c r="D15" s="65">
        <v>117000</v>
      </c>
      <c r="E15" s="26" t="s">
        <v>20</v>
      </c>
      <c r="F15" s="76">
        <v>208.66935483870975</v>
      </c>
      <c r="G15" s="76">
        <v>395.41639767592</v>
      </c>
      <c r="H15" s="76">
        <v>416.73557135769789</v>
      </c>
      <c r="I15" s="76">
        <v>379.81093855503036</v>
      </c>
      <c r="J15" s="76">
        <v>202.43796255986067</v>
      </c>
      <c r="K15" s="76">
        <v>312.7199290107402</v>
      </c>
      <c r="L15" s="76">
        <v>143.14516129032262</v>
      </c>
      <c r="M15" s="76">
        <v>222.72433828276314</v>
      </c>
      <c r="N15" s="76">
        <v>168.67868364478247</v>
      </c>
      <c r="O15" s="76">
        <v>108.03511141120863</v>
      </c>
      <c r="P15" s="76">
        <v>37.004788855028295</v>
      </c>
      <c r="Q15" s="76">
        <v>141.67253144028641</v>
      </c>
      <c r="R15" s="76">
        <v>30.241935483870979</v>
      </c>
      <c r="S15" s="76">
        <v>37.120723047127186</v>
      </c>
      <c r="T15" s="76">
        <v>49.611377542583092</v>
      </c>
      <c r="U15" s="76">
        <v>38.825118163403104</v>
      </c>
      <c r="V15" s="76">
        <v>6.5302568567697037</v>
      </c>
      <c r="W15" s="76">
        <v>33.352712585294213</v>
      </c>
      <c r="X15" s="76">
        <v>15.120967741935486</v>
      </c>
      <c r="Y15" s="76">
        <v>40.348612007746937</v>
      </c>
      <c r="Z15" s="76">
        <v>84.339341822391233</v>
      </c>
      <c r="AA15" s="76">
        <v>158.67656988521264</v>
      </c>
      <c r="AB15" s="76">
        <v>108.83761427949496</v>
      </c>
      <c r="AC15" s="76">
        <v>71.907224381138874</v>
      </c>
    </row>
    <row r="16" spans="1:29" ht="12.75">
      <c r="A16" s="80">
        <v>1</v>
      </c>
      <c r="B16" s="80">
        <v>1</v>
      </c>
      <c r="C16" s="80">
        <v>1</v>
      </c>
      <c r="D16" s="65">
        <v>119000</v>
      </c>
      <c r="E16" s="26" t="s">
        <v>21</v>
      </c>
      <c r="F16" s="76">
        <v>649.92491239779747</v>
      </c>
      <c r="G16" s="76">
        <v>977.61596548004354</v>
      </c>
      <c r="H16" s="76">
        <v>1122.5753198514237</v>
      </c>
      <c r="I16" s="76">
        <v>886.50100738750791</v>
      </c>
      <c r="J16" s="76">
        <v>590.45657397871582</v>
      </c>
      <c r="K16" s="76">
        <v>832.20669971458619</v>
      </c>
      <c r="L16" s="76">
        <v>518.10445519773077</v>
      </c>
      <c r="M16" s="76">
        <v>612.18985976267561</v>
      </c>
      <c r="N16" s="76">
        <v>631.4486174164258</v>
      </c>
      <c r="O16" s="76">
        <v>424.44593687038247</v>
      </c>
      <c r="P16" s="76">
        <v>293.51184346034978</v>
      </c>
      <c r="Q16" s="76">
        <v>505.98367633067949</v>
      </c>
      <c r="R16" s="76">
        <v>118.47155014183217</v>
      </c>
      <c r="S16" s="76">
        <v>159.11542610571746</v>
      </c>
      <c r="T16" s="76">
        <v>126.56486449305274</v>
      </c>
      <c r="U16" s="76">
        <v>115.51376762928138</v>
      </c>
      <c r="V16" s="76">
        <v>60.075523515276359</v>
      </c>
      <c r="W16" s="76">
        <v>118.42171148164842</v>
      </c>
      <c r="X16" s="76">
        <v>5.8401468379776427</v>
      </c>
      <c r="Y16" s="76">
        <v>86.299892125134818</v>
      </c>
      <c r="Z16" s="76">
        <v>167.83601595817856</v>
      </c>
      <c r="AA16" s="76">
        <v>213.56615177971779</v>
      </c>
      <c r="AB16" s="76">
        <v>156.19636113971853</v>
      </c>
      <c r="AC16" s="76">
        <v>110.91082069000048</v>
      </c>
    </row>
    <row r="17" spans="1:29" ht="12.75">
      <c r="A17" s="80">
        <v>1</v>
      </c>
      <c r="B17" s="80">
        <v>1</v>
      </c>
      <c r="C17" s="80">
        <v>1</v>
      </c>
      <c r="D17" s="65">
        <v>124000</v>
      </c>
      <c r="E17" s="26" t="s">
        <v>24</v>
      </c>
      <c r="F17" s="76">
        <v>115.69556732645664</v>
      </c>
      <c r="G17" s="76">
        <v>227.51007011785768</v>
      </c>
      <c r="H17" s="76">
        <v>263.8700947225982</v>
      </c>
      <c r="I17" s="76">
        <v>318.62028646594564</v>
      </c>
      <c r="J17" s="76">
        <v>178.84019477644978</v>
      </c>
      <c r="K17" s="76">
        <v>210.76643582073245</v>
      </c>
      <c r="L17" s="76">
        <v>21.838119133909487</v>
      </c>
      <c r="M17" s="76">
        <v>29.837386244964947</v>
      </c>
      <c r="N17" s="76">
        <v>20.297699594046009</v>
      </c>
      <c r="O17" s="76">
        <v>8.7693656825489654</v>
      </c>
      <c r="P17" s="76">
        <v>3.5413899955732635</v>
      </c>
      <c r="Q17" s="76">
        <v>17.757379557158274</v>
      </c>
      <c r="R17" s="76">
        <v>29.272372456091443</v>
      </c>
      <c r="S17" s="76">
        <v>46.247948679695668</v>
      </c>
      <c r="T17" s="76">
        <v>30.822432716884673</v>
      </c>
      <c r="U17" s="76">
        <v>40.923706518561787</v>
      </c>
      <c r="V17" s="76">
        <v>13.28021248339973</v>
      </c>
      <c r="W17" s="76">
        <v>32.373068884973151</v>
      </c>
      <c r="X17" s="76">
        <v>7.8988941548183274</v>
      </c>
      <c r="Y17" s="76">
        <v>47.739817991943902</v>
      </c>
      <c r="Z17" s="76">
        <v>93.970831453916787</v>
      </c>
      <c r="AA17" s="76">
        <v>165.15638702133884</v>
      </c>
      <c r="AB17" s="76">
        <v>69.942452412571924</v>
      </c>
      <c r="AC17" s="76">
        <v>69.800161182368328</v>
      </c>
    </row>
    <row r="18" spans="1:29" ht="12.75">
      <c r="A18" s="77"/>
      <c r="B18" s="77"/>
      <c r="C18" s="77"/>
      <c r="D18" s="69"/>
      <c r="E18" s="59" t="s">
        <v>209</v>
      </c>
      <c r="F18" s="161">
        <v>281.81491479528296</v>
      </c>
      <c r="G18" s="161">
        <v>471.3346929526399</v>
      </c>
      <c r="H18" s="161">
        <v>496.68419535100844</v>
      </c>
      <c r="I18" s="161">
        <v>488.48020087543688</v>
      </c>
      <c r="J18" s="161">
        <v>268.28494496823367</v>
      </c>
      <c r="K18" s="161">
        <v>391.30461926493808</v>
      </c>
      <c r="L18" s="161">
        <v>201.41576057432744</v>
      </c>
      <c r="M18" s="161">
        <v>259.76968872957997</v>
      </c>
      <c r="N18" s="161">
        <v>236.49993821482008</v>
      </c>
      <c r="O18" s="161">
        <v>177.66618031284995</v>
      </c>
      <c r="P18" s="161">
        <v>98.837540368830759</v>
      </c>
      <c r="Q18" s="161">
        <v>198.2931382158487</v>
      </c>
      <c r="R18" s="161">
        <v>62.973765806122692</v>
      </c>
      <c r="S18" s="161">
        <v>81.508490753902066</v>
      </c>
      <c r="T18" s="161">
        <v>82.174289127181353</v>
      </c>
      <c r="U18" s="161">
        <v>81.843167859930091</v>
      </c>
      <c r="V18" s="161">
        <v>28.959806066916666</v>
      </c>
      <c r="W18" s="161">
        <v>68.087178558719415</v>
      </c>
      <c r="X18" s="161">
        <v>10.112575530910215</v>
      </c>
      <c r="Y18" s="161">
        <v>57.06281029190616</v>
      </c>
      <c r="Z18" s="161">
        <v>100.16064146746669</v>
      </c>
      <c r="AA18" s="161">
        <v>163.88992568966097</v>
      </c>
      <c r="AB18" s="161">
        <v>99.000235908532559</v>
      </c>
      <c r="AC18" s="161">
        <v>76.964857626250961</v>
      </c>
    </row>
    <row r="19" spans="1:29" ht="12.75">
      <c r="A19" s="80">
        <v>2</v>
      </c>
      <c r="B19" s="80">
        <v>2</v>
      </c>
      <c r="C19" s="80">
        <v>1</v>
      </c>
      <c r="D19" s="65">
        <v>334002</v>
      </c>
      <c r="E19" s="26" t="s">
        <v>249</v>
      </c>
      <c r="F19" s="76">
        <v>317.48629408395385</v>
      </c>
      <c r="G19" s="76">
        <v>513.89830508474529</v>
      </c>
      <c r="H19" s="76">
        <v>451.45159049868022</v>
      </c>
      <c r="I19" s="76">
        <v>580.73089700996684</v>
      </c>
      <c r="J19" s="76">
        <v>163.66891143125054</v>
      </c>
      <c r="K19" s="76">
        <v>373.71609737030673</v>
      </c>
      <c r="L19" s="76">
        <v>256.11652074298343</v>
      </c>
      <c r="M19" s="76">
        <v>344.40677966101651</v>
      </c>
      <c r="N19" s="76">
        <v>243.08931796082783</v>
      </c>
      <c r="O19" s="76">
        <v>190.03322259136215</v>
      </c>
      <c r="P19" s="76">
        <v>52.851419316341314</v>
      </c>
      <c r="Q19" s="76">
        <v>205.64157130138315</v>
      </c>
      <c r="R19" s="76">
        <v>47.459291383683841</v>
      </c>
      <c r="S19" s="76">
        <v>46.101694915254249</v>
      </c>
      <c r="T19" s="76">
        <v>38.894290873732466</v>
      </c>
      <c r="U19" s="76">
        <v>46.511627906976734</v>
      </c>
      <c r="V19" s="76">
        <v>5.9670957292643445</v>
      </c>
      <c r="W19" s="76">
        <v>35.178389177216573</v>
      </c>
      <c r="X19" s="76">
        <v>13.910481957286637</v>
      </c>
      <c r="Y19" s="76">
        <v>70.508474576271169</v>
      </c>
      <c r="Z19" s="76">
        <v>73.621336296707824</v>
      </c>
      <c r="AA19" s="76">
        <v>212.62458471760806</v>
      </c>
      <c r="AB19" s="76">
        <v>57.113630551530136</v>
      </c>
      <c r="AC19" s="76">
        <v>75.785542116349262</v>
      </c>
    </row>
    <row r="20" spans="1:29" ht="12.75">
      <c r="A20" s="80">
        <v>2</v>
      </c>
      <c r="B20" s="80">
        <v>2</v>
      </c>
      <c r="C20" s="80">
        <v>1</v>
      </c>
      <c r="D20" s="65">
        <v>711000</v>
      </c>
      <c r="E20" s="26" t="s">
        <v>368</v>
      </c>
      <c r="F20" s="76">
        <v>204.49077786688051</v>
      </c>
      <c r="G20" s="76">
        <v>345.46625865678845</v>
      </c>
      <c r="H20" s="76">
        <v>361.18468576932338</v>
      </c>
      <c r="I20" s="76">
        <v>372.58867454884864</v>
      </c>
      <c r="J20" s="76">
        <v>215.9674278633388</v>
      </c>
      <c r="K20" s="76">
        <v>291.37613614948611</v>
      </c>
      <c r="L20" s="76">
        <v>68.664795509222145</v>
      </c>
      <c r="M20" s="76">
        <v>113.54485424383959</v>
      </c>
      <c r="N20" s="76">
        <v>89.894855124809339</v>
      </c>
      <c r="O20" s="76">
        <v>67.672682016179238</v>
      </c>
      <c r="P20" s="76">
        <v>21.242697822623487</v>
      </c>
      <c r="Q20" s="76">
        <v>72.626589159648034</v>
      </c>
      <c r="R20" s="76">
        <v>63.652766639935848</v>
      </c>
      <c r="S20" s="76">
        <v>65.227894991141838</v>
      </c>
      <c r="T20" s="76">
        <v>69.829039248735853</v>
      </c>
      <c r="U20" s="76">
        <v>57.560672059738579</v>
      </c>
      <c r="V20" s="76">
        <v>22.12781023189947</v>
      </c>
      <c r="W20" s="76">
        <v>57.115521215371885</v>
      </c>
      <c r="X20" s="76">
        <v>3.0072173215717721</v>
      </c>
      <c r="Y20" s="76">
        <v>49.927524561120933</v>
      </c>
      <c r="Z20" s="76">
        <v>84.276426679508774</v>
      </c>
      <c r="AA20" s="76">
        <v>140.79029247044176</v>
      </c>
      <c r="AB20" s="76">
        <v>115.94972561515323</v>
      </c>
      <c r="AC20" s="76">
        <v>70.307177130597395</v>
      </c>
    </row>
    <row r="21" spans="1:29" ht="12.75">
      <c r="A21" s="80">
        <v>2</v>
      </c>
      <c r="B21" s="80">
        <v>2</v>
      </c>
      <c r="C21" s="80">
        <v>1</v>
      </c>
      <c r="D21" s="65">
        <v>314000</v>
      </c>
      <c r="E21" s="26" t="s">
        <v>54</v>
      </c>
      <c r="F21" s="76">
        <v>132.61093911248713</v>
      </c>
      <c r="G21" s="76">
        <v>272.43463924000957</v>
      </c>
      <c r="H21" s="76">
        <v>298.25683671837527</v>
      </c>
      <c r="I21" s="76">
        <v>268.33775206877158</v>
      </c>
      <c r="J21" s="76">
        <v>152.05183585313171</v>
      </c>
      <c r="K21" s="76">
        <v>216.62174958117856</v>
      </c>
      <c r="L21" s="76">
        <v>86.687306501547994</v>
      </c>
      <c r="M21" s="76">
        <v>124.83316322524934</v>
      </c>
      <c r="N21" s="76">
        <v>93.555093555093634</v>
      </c>
      <c r="O21" s="76">
        <v>53.024825259098613</v>
      </c>
      <c r="P21" s="76">
        <v>22.462203023758107</v>
      </c>
      <c r="Q21" s="76">
        <v>78.082890232354927</v>
      </c>
      <c r="R21" s="76">
        <v>20.639834881320965</v>
      </c>
      <c r="S21" s="76">
        <v>32.974797833084715</v>
      </c>
      <c r="T21" s="76">
        <v>37.581960658883723</v>
      </c>
      <c r="U21" s="76">
        <v>34.546477062746042</v>
      </c>
      <c r="V21" s="76">
        <v>15.550755939524841</v>
      </c>
      <c r="W21" s="76">
        <v>27.678636462961613</v>
      </c>
      <c r="X21" s="76">
        <v>16.511867905056764</v>
      </c>
      <c r="Y21" s="76">
        <v>35.330140535447939</v>
      </c>
      <c r="Z21" s="76">
        <v>65.568527106988626</v>
      </c>
      <c r="AA21" s="76">
        <v>107.65646340483643</v>
      </c>
      <c r="AB21" s="76">
        <v>64.794816414686792</v>
      </c>
      <c r="AC21" s="76">
        <v>53.609148517736159</v>
      </c>
    </row>
    <row r="22" spans="1:29" ht="12.75">
      <c r="A22" s="80">
        <v>2</v>
      </c>
      <c r="B22" s="80">
        <v>2</v>
      </c>
      <c r="C22" s="80">
        <v>1</v>
      </c>
      <c r="D22" s="65">
        <v>512000</v>
      </c>
      <c r="E22" s="26" t="s">
        <v>95</v>
      </c>
      <c r="F22" s="76">
        <v>164.26468309313501</v>
      </c>
      <c r="G22" s="76">
        <v>265.0845746023731</v>
      </c>
      <c r="H22" s="76">
        <v>329.77932060500882</v>
      </c>
      <c r="I22" s="76">
        <v>436.24969872258362</v>
      </c>
      <c r="J22" s="76">
        <v>8.7336244541484742</v>
      </c>
      <c r="K22" s="76">
        <v>239.66229404021607</v>
      </c>
      <c r="L22" s="76">
        <v>102.27801022780102</v>
      </c>
      <c r="M22" s="76">
        <v>133.80459479929311</v>
      </c>
      <c r="N22" s="76">
        <v>123.97718819737182</v>
      </c>
      <c r="O22" s="76">
        <v>127.74162448782837</v>
      </c>
      <c r="P22" s="76">
        <v>5.8224163027656486</v>
      </c>
      <c r="Q22" s="76">
        <v>101.67491262312198</v>
      </c>
      <c r="R22" s="76">
        <v>57.337672400433931</v>
      </c>
      <c r="S22" s="76">
        <v>80.78767987881848</v>
      </c>
      <c r="T22" s="76">
        <v>123.9771881973717</v>
      </c>
      <c r="U22" s="76">
        <v>98.818992528319939</v>
      </c>
      <c r="V22" s="76">
        <v>2.9112081513828274</v>
      </c>
      <c r="W22" s="76">
        <v>73.078843447868891</v>
      </c>
      <c r="X22" s="76">
        <v>3.0993336432666982</v>
      </c>
      <c r="Y22" s="76">
        <v>42.918454935622293</v>
      </c>
      <c r="Z22" s="76">
        <v>54.549962806843546</v>
      </c>
      <c r="AA22" s="76">
        <v>187.99710773680403</v>
      </c>
      <c r="AB22" s="76">
        <v>0</v>
      </c>
      <c r="AC22" s="76">
        <v>54.014797331033527</v>
      </c>
    </row>
    <row r="23" spans="1:29" ht="12.75">
      <c r="A23" s="80">
        <v>2</v>
      </c>
      <c r="B23" s="80">
        <v>2</v>
      </c>
      <c r="C23" s="80">
        <v>1</v>
      </c>
      <c r="D23" s="65">
        <v>111000</v>
      </c>
      <c r="E23" s="26" t="s">
        <v>15</v>
      </c>
      <c r="F23" s="76">
        <v>186.78317859093389</v>
      </c>
      <c r="G23" s="76">
        <v>303.11305297651575</v>
      </c>
      <c r="H23" s="76">
        <v>342.76714993746759</v>
      </c>
      <c r="I23" s="76">
        <v>386.82381384103974</v>
      </c>
      <c r="J23" s="76">
        <v>290.7783524662546</v>
      </c>
      <c r="K23" s="76">
        <v>286.39473979411326</v>
      </c>
      <c r="L23" s="76">
        <v>154.28727471327144</v>
      </c>
      <c r="M23" s="76">
        <v>228.01747678864029</v>
      </c>
      <c r="N23" s="76">
        <v>243.64259576636195</v>
      </c>
      <c r="O23" s="76">
        <v>213.05530371713513</v>
      </c>
      <c r="P23" s="76">
        <v>116.05903872839673</v>
      </c>
      <c r="Q23" s="76">
        <v>189.75053715192985</v>
      </c>
      <c r="R23" s="76">
        <v>24.849808847624246</v>
      </c>
      <c r="S23" s="76">
        <v>35.044602221008539</v>
      </c>
      <c r="T23" s="76">
        <v>34.739913845013639</v>
      </c>
      <c r="U23" s="76">
        <v>29.213256774453523</v>
      </c>
      <c r="V23" s="76">
        <v>17.030402422101684</v>
      </c>
      <c r="W23" s="76">
        <v>28.302945059496576</v>
      </c>
      <c r="X23" s="76">
        <v>7.6460950300382331</v>
      </c>
      <c r="Y23" s="76">
        <v>29.127981066812271</v>
      </c>
      <c r="Z23" s="76">
        <v>50.951873639353316</v>
      </c>
      <c r="AA23" s="76">
        <v>139.01480809912371</v>
      </c>
      <c r="AB23" s="76">
        <v>145.0737984104957</v>
      </c>
      <c r="AC23" s="76">
        <v>61.092942384523113</v>
      </c>
    </row>
    <row r="24" spans="1:29" ht="12.75">
      <c r="A24" s="80">
        <v>2</v>
      </c>
      <c r="B24" s="80">
        <v>2</v>
      </c>
      <c r="C24" s="80">
        <v>1</v>
      </c>
      <c r="D24" s="65">
        <v>315000</v>
      </c>
      <c r="E24" s="26" t="s">
        <v>55</v>
      </c>
      <c r="F24" s="76">
        <v>158.63254332434508</v>
      </c>
      <c r="G24" s="76">
        <v>321.83485274413476</v>
      </c>
      <c r="H24" s="76">
        <v>407.75099013848626</v>
      </c>
      <c r="I24" s="76">
        <v>450.42262222347051</v>
      </c>
      <c r="J24" s="76">
        <v>282.57558572863678</v>
      </c>
      <c r="K24" s="76">
        <v>303.59340568465393</v>
      </c>
      <c r="L24" s="76">
        <v>118.89556428087096</v>
      </c>
      <c r="M24" s="76">
        <v>204.92341644116345</v>
      </c>
      <c r="N24" s="76">
        <v>202.01483214162283</v>
      </c>
      <c r="O24" s="76">
        <v>184.21274325348941</v>
      </c>
      <c r="P24" s="76">
        <v>97.86448037849577</v>
      </c>
      <c r="Q24" s="76">
        <v>158.19351951393921</v>
      </c>
      <c r="R24" s="76">
        <v>28.69892930917576</v>
      </c>
      <c r="S24" s="76">
        <v>39.67107164437904</v>
      </c>
      <c r="T24" s="76">
        <v>46.782382180165278</v>
      </c>
      <c r="U24" s="76">
        <v>49.703743225407898</v>
      </c>
      <c r="V24" s="76">
        <v>28.192747658705763</v>
      </c>
      <c r="W24" s="76">
        <v>37.602580130465867</v>
      </c>
      <c r="X24" s="76">
        <v>7.7266348140088663</v>
      </c>
      <c r="Y24" s="76">
        <v>43.086461918398356</v>
      </c>
      <c r="Z24" s="76">
        <v>81.337550835969239</v>
      </c>
      <c r="AA24" s="76">
        <v>129.73519418157301</v>
      </c>
      <c r="AB24" s="76">
        <v>92.679607245860211</v>
      </c>
      <c r="AC24" s="76">
        <v>61.633207018499647</v>
      </c>
    </row>
    <row r="25" spans="1:29" ht="12.75">
      <c r="A25" s="80">
        <v>2</v>
      </c>
      <c r="B25" s="80">
        <v>2</v>
      </c>
      <c r="C25" s="80">
        <v>1</v>
      </c>
      <c r="D25" s="65">
        <v>316000</v>
      </c>
      <c r="E25" s="26" t="s">
        <v>56</v>
      </c>
      <c r="F25" s="76">
        <v>129.61629461989514</v>
      </c>
      <c r="G25" s="76">
        <v>254.52217064190822</v>
      </c>
      <c r="H25" s="76">
        <v>298.21717990275539</v>
      </c>
      <c r="I25" s="76">
        <v>360.03740648379045</v>
      </c>
      <c r="J25" s="76">
        <v>247.3572938689218</v>
      </c>
      <c r="K25" s="76">
        <v>245.463285662781</v>
      </c>
      <c r="L25" s="76">
        <v>97.726571340397143</v>
      </c>
      <c r="M25" s="76">
        <v>160.07683688170331</v>
      </c>
      <c r="N25" s="76">
        <v>141.00486223662892</v>
      </c>
      <c r="O25" s="76">
        <v>96.633416458852835</v>
      </c>
      <c r="P25" s="76">
        <v>12.684989429175472</v>
      </c>
      <c r="Q25" s="76">
        <v>105.15563033289273</v>
      </c>
      <c r="R25" s="76">
        <v>21.602715769982513</v>
      </c>
      <c r="S25" s="76">
        <v>32.015367376340635</v>
      </c>
      <c r="T25" s="76">
        <v>30.79416531604538</v>
      </c>
      <c r="U25" s="76">
        <v>46.758104738154636</v>
      </c>
      <c r="V25" s="76">
        <v>57.082452431289639</v>
      </c>
      <c r="W25" s="76">
        <v>35.152024996995557</v>
      </c>
      <c r="X25" s="76">
        <v>7.2009052566608389</v>
      </c>
      <c r="Y25" s="76">
        <v>35.216904113974714</v>
      </c>
      <c r="Z25" s="76">
        <v>64.829821717990285</v>
      </c>
      <c r="AA25" s="76">
        <v>134.03990024937653</v>
      </c>
      <c r="AB25" s="76">
        <v>95.137420718816102</v>
      </c>
      <c r="AC25" s="76">
        <v>60.088931618795819</v>
      </c>
    </row>
    <row r="26" spans="1:29" ht="12.75">
      <c r="A26" s="80">
        <v>2</v>
      </c>
      <c r="B26" s="80">
        <v>3</v>
      </c>
      <c r="C26" s="80">
        <v>1</v>
      </c>
      <c r="D26" s="65">
        <v>515000</v>
      </c>
      <c r="E26" s="26" t="s">
        <v>97</v>
      </c>
      <c r="F26" s="76">
        <v>183.76990840674412</v>
      </c>
      <c r="G26" s="76">
        <v>265.3301886792454</v>
      </c>
      <c r="H26" s="76">
        <v>340.35816760660919</v>
      </c>
      <c r="I26" s="76">
        <v>341.62118455629678</v>
      </c>
      <c r="J26" s="76">
        <v>143.2408236347359</v>
      </c>
      <c r="K26" s="76">
        <v>242.0937840785169</v>
      </c>
      <c r="L26" s="76">
        <v>128.34723761740858</v>
      </c>
      <c r="M26" s="76">
        <v>164.11163522012586</v>
      </c>
      <c r="N26" s="76">
        <v>141.48609874344507</v>
      </c>
      <c r="O26" s="76">
        <v>96.017788558722444</v>
      </c>
      <c r="P26" s="76">
        <v>44.762757385854947</v>
      </c>
      <c r="Q26" s="76">
        <v>114.08438889354919</v>
      </c>
      <c r="R26" s="76">
        <v>48.421912373840499</v>
      </c>
      <c r="S26" s="76">
        <v>41.273584905660393</v>
      </c>
      <c r="T26" s="76">
        <v>80.14247551202142</v>
      </c>
      <c r="U26" s="76">
        <v>68.728522336769728</v>
      </c>
      <c r="V26" s="76">
        <v>30.113127695938822</v>
      </c>
      <c r="W26" s="76">
        <v>52.176830802784998</v>
      </c>
      <c r="X26" s="76">
        <v>7.0007584154950093</v>
      </c>
      <c r="Y26" s="76">
        <v>28.498427672955973</v>
      </c>
      <c r="Z26" s="76">
        <v>67.280102898980857</v>
      </c>
      <c r="AA26" s="76">
        <v>122.29634121689919</v>
      </c>
      <c r="AB26" s="76">
        <v>61.040123707984058</v>
      </c>
      <c r="AC26" s="76">
        <v>51.17020384195957</v>
      </c>
    </row>
    <row r="27" spans="1:29" ht="12.75">
      <c r="A27" s="80">
        <v>2</v>
      </c>
      <c r="B27" s="80">
        <v>2</v>
      </c>
      <c r="C27" s="80">
        <v>1</v>
      </c>
      <c r="D27" s="65">
        <v>120000</v>
      </c>
      <c r="E27" s="26" t="s">
        <v>22</v>
      </c>
      <c r="F27" s="76">
        <v>376.44201578627815</v>
      </c>
      <c r="G27" s="76">
        <v>549.01960784313724</v>
      </c>
      <c r="H27" s="76">
        <v>610.81603090294573</v>
      </c>
      <c r="I27" s="76">
        <v>602.80373831775705</v>
      </c>
      <c r="J27" s="76">
        <v>461.44685918428104</v>
      </c>
      <c r="K27" s="76">
        <v>506.92681188471647</v>
      </c>
      <c r="L27" s="76">
        <v>299.02853673345481</v>
      </c>
      <c r="M27" s="76">
        <v>394.60784313725486</v>
      </c>
      <c r="N27" s="76">
        <v>415.25832930951253</v>
      </c>
      <c r="O27" s="76">
        <v>364.48598130841117</v>
      </c>
      <c r="P27" s="76">
        <v>193.50997320631149</v>
      </c>
      <c r="Q27" s="76">
        <v>334.53605951267321</v>
      </c>
      <c r="R27" s="76">
        <v>56.162720097146327</v>
      </c>
      <c r="S27" s="76">
        <v>71.078431372549019</v>
      </c>
      <c r="T27" s="76">
        <v>60.357315306615199</v>
      </c>
      <c r="U27" s="76">
        <v>84.112149532710319</v>
      </c>
      <c r="V27" s="76">
        <v>74.426912771658252</v>
      </c>
      <c r="W27" s="76">
        <v>67.709029355427873</v>
      </c>
      <c r="X27" s="76">
        <v>18.214936247723131</v>
      </c>
      <c r="Y27" s="76">
        <v>49.019607843137237</v>
      </c>
      <c r="Z27" s="76">
        <v>103.81458232737808</v>
      </c>
      <c r="AA27" s="76">
        <v>149.53271028037383</v>
      </c>
      <c r="AB27" s="76">
        <v>172.67043763024699</v>
      </c>
      <c r="AC27" s="76">
        <v>87.754465677758461</v>
      </c>
    </row>
    <row r="28" spans="1:29" ht="12.75">
      <c r="A28" s="80">
        <v>2</v>
      </c>
      <c r="B28" s="80">
        <v>2</v>
      </c>
      <c r="C28" s="80">
        <v>1</v>
      </c>
      <c r="D28" s="65">
        <v>122000</v>
      </c>
      <c r="E28" s="26" t="s">
        <v>23</v>
      </c>
      <c r="F28" s="76">
        <v>244.60585345011745</v>
      </c>
      <c r="G28" s="76">
        <v>450.51313271873357</v>
      </c>
      <c r="H28" s="76">
        <v>502.85906491759147</v>
      </c>
      <c r="I28" s="76">
        <v>470.56921086675277</v>
      </c>
      <c r="J28" s="76">
        <v>180.3482587064677</v>
      </c>
      <c r="K28" s="76">
        <v>363.32449711523464</v>
      </c>
      <c r="L28" s="76">
        <v>161.2903225806451</v>
      </c>
      <c r="M28" s="76">
        <v>255.69664289441633</v>
      </c>
      <c r="N28" s="76">
        <v>230.40699630003348</v>
      </c>
      <c r="O28" s="76">
        <v>156.85640362225092</v>
      </c>
      <c r="P28" s="76">
        <v>64.262023217247105</v>
      </c>
      <c r="Q28" s="76">
        <v>175.58085139560259</v>
      </c>
      <c r="R28" s="76">
        <v>51.271095919675282</v>
      </c>
      <c r="S28" s="76">
        <v>69.577317794399036</v>
      </c>
      <c r="T28" s="76">
        <v>95.86276488395562</v>
      </c>
      <c r="U28" s="76">
        <v>95.407503234152585</v>
      </c>
      <c r="V28" s="76">
        <v>29.021558872305164</v>
      </c>
      <c r="W28" s="76">
        <v>67.986901606112568</v>
      </c>
      <c r="X28" s="76">
        <v>11.749626148258915</v>
      </c>
      <c r="Y28" s="76">
        <v>52.182988345799274</v>
      </c>
      <c r="Z28" s="76">
        <v>112.68079381096535</v>
      </c>
      <c r="AA28" s="76">
        <v>145.53686934023284</v>
      </c>
      <c r="AB28" s="76">
        <v>45.605306799336667</v>
      </c>
      <c r="AC28" s="76">
        <v>68.610634648370493</v>
      </c>
    </row>
    <row r="29" spans="1:29" ht="12.75">
      <c r="A29" s="77"/>
      <c r="B29" s="77"/>
      <c r="C29" s="77"/>
      <c r="D29" s="69"/>
      <c r="E29" s="59" t="s">
        <v>216</v>
      </c>
      <c r="F29" s="161">
        <v>187.5482313111448</v>
      </c>
      <c r="G29" s="161">
        <v>330.92247796836568</v>
      </c>
      <c r="H29" s="161">
        <v>380.62937292645256</v>
      </c>
      <c r="I29" s="161">
        <v>412.78016373641134</v>
      </c>
      <c r="J29" s="161">
        <v>225.82581490104778</v>
      </c>
      <c r="K29" s="161">
        <v>294.54188056741077</v>
      </c>
      <c r="L29" s="161">
        <v>132.73256827064299</v>
      </c>
      <c r="M29" s="161">
        <v>200.60597175389736</v>
      </c>
      <c r="N29" s="161">
        <v>187.15304010774221</v>
      </c>
      <c r="O29" s="161">
        <v>154.17393638437807</v>
      </c>
      <c r="P29" s="161">
        <v>68.848224679860337</v>
      </c>
      <c r="Q29" s="161">
        <v>148.28639746921385</v>
      </c>
      <c r="R29" s="161">
        <v>36.045903761419929</v>
      </c>
      <c r="S29" s="161">
        <v>44.633403378455412</v>
      </c>
      <c r="T29" s="161">
        <v>52.967841539927058</v>
      </c>
      <c r="U29" s="161">
        <v>52.090323446517239</v>
      </c>
      <c r="V29" s="161">
        <v>24.374272409778829</v>
      </c>
      <c r="W29" s="161">
        <v>41.596684124624012</v>
      </c>
      <c r="X29" s="161">
        <v>8.7625401408976646</v>
      </c>
      <c r="Y29" s="161">
        <v>41.131147273941544</v>
      </c>
      <c r="Z29" s="161">
        <v>73.580133363991678</v>
      </c>
      <c r="AA29" s="161">
        <v>138.57200375788483</v>
      </c>
      <c r="AB29" s="161">
        <v>89.948341094295699</v>
      </c>
      <c r="AC29" s="161">
        <v>62.528443919338571</v>
      </c>
    </row>
    <row r="30" spans="1:29" ht="12.75">
      <c r="A30" s="80">
        <v>3</v>
      </c>
      <c r="B30" s="80">
        <v>4</v>
      </c>
      <c r="C30" s="80">
        <v>2</v>
      </c>
      <c r="D30" s="65">
        <v>334000</v>
      </c>
      <c r="E30" s="70" t="s">
        <v>257</v>
      </c>
      <c r="F30" s="76">
        <v>240.4755471494191</v>
      </c>
      <c r="G30" s="76">
        <v>458.98852528686785</v>
      </c>
      <c r="H30" s="76">
        <v>604.46780551905385</v>
      </c>
      <c r="I30" s="76">
        <v>550.87987758224938</v>
      </c>
      <c r="J30" s="76">
        <v>198.43342036553528</v>
      </c>
      <c r="K30" s="76">
        <v>401.83429193222446</v>
      </c>
      <c r="L30" s="76">
        <v>175.62820859227241</v>
      </c>
      <c r="M30" s="76">
        <v>220.99447513812154</v>
      </c>
      <c r="N30" s="76">
        <v>240.9110819097678</v>
      </c>
      <c r="O30" s="76">
        <v>153.02218821729156</v>
      </c>
      <c r="P30" s="76">
        <v>73.107049608355126</v>
      </c>
      <c r="Q30" s="76">
        <v>175.65676978081768</v>
      </c>
      <c r="R30" s="76">
        <v>48.635503917860042</v>
      </c>
      <c r="S30" s="76">
        <v>157.24606884827884</v>
      </c>
      <c r="T30" s="76">
        <v>179.58826106000885</v>
      </c>
      <c r="U30" s="76">
        <v>149.19663351185923</v>
      </c>
      <c r="V30" s="76">
        <v>62.663185378590093</v>
      </c>
      <c r="W30" s="76">
        <v>114.25462459194779</v>
      </c>
      <c r="X30" s="76">
        <v>10.807889759524452</v>
      </c>
      <c r="Y30" s="76">
        <v>33.99915002124947</v>
      </c>
      <c r="Z30" s="76">
        <v>74.463425317564628</v>
      </c>
      <c r="AA30" s="76">
        <v>95.638867635807188</v>
      </c>
      <c r="AB30" s="76">
        <v>36.553524804177549</v>
      </c>
      <c r="AC30" s="76">
        <v>47.411782993937507</v>
      </c>
    </row>
    <row r="31" spans="1:29" ht="12.75">
      <c r="A31" s="80">
        <v>3</v>
      </c>
      <c r="B31" s="80">
        <v>4</v>
      </c>
      <c r="C31" s="80">
        <v>2</v>
      </c>
      <c r="D31" s="65">
        <v>554000</v>
      </c>
      <c r="E31" s="26" t="s">
        <v>264</v>
      </c>
      <c r="F31" s="76">
        <v>174.06683421763009</v>
      </c>
      <c r="G31" s="76">
        <v>323.76298106291989</v>
      </c>
      <c r="H31" s="76">
        <v>345.42563954328671</v>
      </c>
      <c r="I31" s="76">
        <v>335.90308370044062</v>
      </c>
      <c r="J31" s="76">
        <v>189.44759206798869</v>
      </c>
      <c r="K31" s="76">
        <v>266.41883519206942</v>
      </c>
      <c r="L31" s="76">
        <v>115.4239970213162</v>
      </c>
      <c r="M31" s="76">
        <v>169.51740989615132</v>
      </c>
      <c r="N31" s="76">
        <v>166.20898973840158</v>
      </c>
      <c r="O31" s="76">
        <v>136.28854625550667</v>
      </c>
      <c r="P31" s="76">
        <v>26.558073654390938</v>
      </c>
      <c r="Q31" s="76">
        <v>124.99326544905986</v>
      </c>
      <c r="R31" s="76">
        <v>53.988643768035011</v>
      </c>
      <c r="S31" s="76">
        <v>103.84850335980454</v>
      </c>
      <c r="T31" s="76">
        <v>98.280098280098272</v>
      </c>
      <c r="U31" s="76">
        <v>81.222466960352435</v>
      </c>
      <c r="V31" s="76">
        <v>35.410764872521263</v>
      </c>
      <c r="W31" s="76">
        <v>73.541296266364967</v>
      </c>
      <c r="X31" s="76">
        <v>2.7925160569673291</v>
      </c>
      <c r="Y31" s="76">
        <v>29.016493585827739</v>
      </c>
      <c r="Z31" s="76">
        <v>54.921231391819646</v>
      </c>
      <c r="AA31" s="76">
        <v>78.469162995594701</v>
      </c>
      <c r="AB31" s="76">
        <v>84.985835694051005</v>
      </c>
      <c r="AC31" s="76">
        <v>44.448036204945851</v>
      </c>
    </row>
    <row r="32" spans="1:29" ht="12.75">
      <c r="A32" s="80">
        <v>3</v>
      </c>
      <c r="B32" s="80">
        <v>4</v>
      </c>
      <c r="C32" s="80">
        <v>2</v>
      </c>
      <c r="D32" s="65">
        <v>558000</v>
      </c>
      <c r="E32" s="26" t="s">
        <v>265</v>
      </c>
      <c r="F32" s="76">
        <v>121.16892373485389</v>
      </c>
      <c r="G32" s="76">
        <v>194.47685725398679</v>
      </c>
      <c r="H32" s="76">
        <v>218.14006888633764</v>
      </c>
      <c r="I32" s="76">
        <v>215.13087128002869</v>
      </c>
      <c r="J32" s="76">
        <v>146.99331848552339</v>
      </c>
      <c r="K32" s="76">
        <v>173.97934428502111</v>
      </c>
      <c r="L32" s="76">
        <v>59.396531242575428</v>
      </c>
      <c r="M32" s="76">
        <v>75.845974329054854</v>
      </c>
      <c r="N32" s="76">
        <v>82.280903176425554</v>
      </c>
      <c r="O32" s="76">
        <v>62.746504123341701</v>
      </c>
      <c r="P32" s="76">
        <v>11.135857461024496</v>
      </c>
      <c r="Q32" s="76">
        <v>59.610452623553059</v>
      </c>
      <c r="R32" s="76">
        <v>48.705155618911853</v>
      </c>
      <c r="S32" s="76">
        <v>62.232594321275762</v>
      </c>
      <c r="T32" s="76">
        <v>68.886337543054026</v>
      </c>
      <c r="U32" s="76">
        <v>62.746504123341673</v>
      </c>
      <c r="V32" s="76">
        <v>35.63474387527841</v>
      </c>
      <c r="W32" s="76">
        <v>55.45158383586331</v>
      </c>
      <c r="X32" s="76">
        <v>5.9396531242575437</v>
      </c>
      <c r="Y32" s="76">
        <v>17.502917152858817</v>
      </c>
      <c r="Z32" s="76">
        <v>36.356678147722953</v>
      </c>
      <c r="AA32" s="76">
        <v>59.160989602007902</v>
      </c>
      <c r="AB32" s="76">
        <v>37.861915367483299</v>
      </c>
      <c r="AC32" s="76">
        <v>28.765509114854105</v>
      </c>
    </row>
    <row r="33" spans="1:29" ht="12.75">
      <c r="A33" s="80">
        <v>3</v>
      </c>
      <c r="B33" s="80">
        <v>4</v>
      </c>
      <c r="C33" s="80">
        <v>2</v>
      </c>
      <c r="D33" s="65">
        <v>358000</v>
      </c>
      <c r="E33" s="26" t="s">
        <v>258</v>
      </c>
      <c r="F33" s="76">
        <v>191.1080304980691</v>
      </c>
      <c r="G33" s="76">
        <v>380.84341288002622</v>
      </c>
      <c r="H33" s="76">
        <v>435.34762833008443</v>
      </c>
      <c r="I33" s="76">
        <v>424.61832061068708</v>
      </c>
      <c r="J33" s="76">
        <v>200.18885741265342</v>
      </c>
      <c r="K33" s="76">
        <v>314.23018023324306</v>
      </c>
      <c r="L33" s="76">
        <v>136.64719279136548</v>
      </c>
      <c r="M33" s="76">
        <v>217.39130434782609</v>
      </c>
      <c r="N33" s="76">
        <v>196.55620532813512</v>
      </c>
      <c r="O33" s="76">
        <v>131.99745547073792</v>
      </c>
      <c r="P33" s="76">
        <v>49.102927289896108</v>
      </c>
      <c r="Q33" s="76">
        <v>147.54388031570267</v>
      </c>
      <c r="R33" s="76">
        <v>50.500049509852467</v>
      </c>
      <c r="S33" s="76">
        <v>119.3200392285061</v>
      </c>
      <c r="T33" s="76">
        <v>125.08122157244966</v>
      </c>
      <c r="U33" s="76">
        <v>98.60050890585245</v>
      </c>
      <c r="V33" s="76">
        <v>52.880075542965059</v>
      </c>
      <c r="W33" s="76">
        <v>85.69914006361175</v>
      </c>
      <c r="X33" s="76">
        <v>1.9803940984255866</v>
      </c>
      <c r="Y33" s="76">
        <v>22.883295194507998</v>
      </c>
      <c r="Z33" s="76">
        <v>68.226120857699797</v>
      </c>
      <c r="AA33" s="76">
        <v>106.55216284987279</v>
      </c>
      <c r="AB33" s="76">
        <v>52.880075542965052</v>
      </c>
      <c r="AC33" s="76">
        <v>45.05831075509483</v>
      </c>
    </row>
    <row r="34" spans="1:29" ht="12.75">
      <c r="A34" s="80">
        <v>3</v>
      </c>
      <c r="B34" s="80">
        <v>4</v>
      </c>
      <c r="C34" s="80">
        <v>2</v>
      </c>
      <c r="D34" s="65">
        <v>366000</v>
      </c>
      <c r="E34" s="26" t="s">
        <v>259</v>
      </c>
      <c r="F34" s="76">
        <v>248.18840579710147</v>
      </c>
      <c r="G34" s="76">
        <v>320.68718682891915</v>
      </c>
      <c r="H34" s="76">
        <v>370.31802120141344</v>
      </c>
      <c r="I34" s="76">
        <v>381.88396087364333</v>
      </c>
      <c r="J34" s="76">
        <v>199.31271477663228</v>
      </c>
      <c r="K34" s="76">
        <v>302.4776593804549</v>
      </c>
      <c r="L34" s="76">
        <v>158.51449275362324</v>
      </c>
      <c r="M34" s="76">
        <v>177.52326413743737</v>
      </c>
      <c r="N34" s="76">
        <v>158.3038869257951</v>
      </c>
      <c r="O34" s="76">
        <v>108.53544151145651</v>
      </c>
      <c r="P34" s="76">
        <v>77.319587628866003</v>
      </c>
      <c r="Q34" s="76">
        <v>139.90568741369881</v>
      </c>
      <c r="R34" s="76">
        <v>78.804347826086939</v>
      </c>
      <c r="S34" s="76">
        <v>84.466714387974207</v>
      </c>
      <c r="T34" s="76">
        <v>87.632508833922273</v>
      </c>
      <c r="U34" s="76">
        <v>71.017017285274022</v>
      </c>
      <c r="V34" s="76">
        <v>25.773195876288664</v>
      </c>
      <c r="W34" s="76">
        <v>71.906833754526744</v>
      </c>
      <c r="X34" s="76">
        <v>1.8115942028985508</v>
      </c>
      <c r="Y34" s="76">
        <v>41.517537580529734</v>
      </c>
      <c r="Z34" s="76">
        <v>81.978798586572438</v>
      </c>
      <c r="AA34" s="76">
        <v>133.9943722363661</v>
      </c>
      <c r="AB34" s="76">
        <v>70.446735395188952</v>
      </c>
      <c r="AC34" s="76">
        <v>59.922361462105613</v>
      </c>
    </row>
    <row r="35" spans="1:29" ht="12.75">
      <c r="A35" s="80">
        <v>3</v>
      </c>
      <c r="B35" s="80">
        <v>4</v>
      </c>
      <c r="C35" s="80">
        <v>2</v>
      </c>
      <c r="D35" s="65">
        <v>754000</v>
      </c>
      <c r="E35" s="26" t="s">
        <v>268</v>
      </c>
      <c r="F35" s="76">
        <v>217.88789316464593</v>
      </c>
      <c r="G35" s="76">
        <v>566.57608695652152</v>
      </c>
      <c r="H35" s="76">
        <v>513.58730984267322</v>
      </c>
      <c r="I35" s="76">
        <v>426.76892627412144</v>
      </c>
      <c r="J35" s="76">
        <v>269.93290684974266</v>
      </c>
      <c r="K35" s="76">
        <v>385.57396276205822</v>
      </c>
      <c r="L35" s="76">
        <v>187.13758566157091</v>
      </c>
      <c r="M35" s="76">
        <v>376.35869565217371</v>
      </c>
      <c r="N35" s="76">
        <v>331.55636458197893</v>
      </c>
      <c r="O35" s="76">
        <v>184.31469569520021</v>
      </c>
      <c r="P35" s="76">
        <v>124.82446559525674</v>
      </c>
      <c r="Q35" s="76">
        <v>237.99051947417283</v>
      </c>
      <c r="R35" s="76">
        <v>24.600246002460029</v>
      </c>
      <c r="S35" s="76">
        <v>82.880434782608702</v>
      </c>
      <c r="T35" s="76">
        <v>83.214146404888822</v>
      </c>
      <c r="U35" s="76">
        <v>76.694705591291424</v>
      </c>
      <c r="V35" s="76">
        <v>34.326728038695578</v>
      </c>
      <c r="W35" s="76">
        <v>57.909397449054389</v>
      </c>
      <c r="X35" s="76">
        <v>5.2714812862414338</v>
      </c>
      <c r="Y35" s="76">
        <v>48.913043478260875</v>
      </c>
      <c r="Z35" s="76">
        <v>41.607073202444433</v>
      </c>
      <c r="AA35" s="76">
        <v>96.486887679366617</v>
      </c>
      <c r="AB35" s="76">
        <v>42.12825713839915</v>
      </c>
      <c r="AC35" s="76">
        <v>43.737477398230958</v>
      </c>
    </row>
    <row r="36" spans="1:29" ht="12.75">
      <c r="A36" s="80">
        <v>3</v>
      </c>
      <c r="B36" s="80">
        <v>3</v>
      </c>
      <c r="C36" s="80">
        <v>2</v>
      </c>
      <c r="D36" s="65">
        <v>370000</v>
      </c>
      <c r="E36" s="26" t="s">
        <v>260</v>
      </c>
      <c r="F36" s="76">
        <v>249.38960585978384</v>
      </c>
      <c r="G36" s="76">
        <v>388.68248070877394</v>
      </c>
      <c r="H36" s="76">
        <v>486.33879781420779</v>
      </c>
      <c r="I36" s="76">
        <v>458.11187041255386</v>
      </c>
      <c r="J36" s="76">
        <v>345.26051475204019</v>
      </c>
      <c r="K36" s="76">
        <v>373.43984023964055</v>
      </c>
      <c r="L36" s="76">
        <v>181.37425880711552</v>
      </c>
      <c r="M36" s="76">
        <v>237.21063160903108</v>
      </c>
      <c r="N36" s="76">
        <v>322.40437158469962</v>
      </c>
      <c r="O36" s="76">
        <v>227.79043280182231</v>
      </c>
      <c r="P36" s="76">
        <v>125.54927809165096</v>
      </c>
      <c r="Q36" s="76">
        <v>217.17423864203698</v>
      </c>
      <c r="R36" s="76">
        <v>55.807464248343244</v>
      </c>
      <c r="S36" s="76">
        <v>111.46041726207494</v>
      </c>
      <c r="T36" s="76">
        <v>81.967213114754117</v>
      </c>
      <c r="U36" s="76">
        <v>73.399139458364971</v>
      </c>
      <c r="V36" s="76">
        <v>28.248587570621467</v>
      </c>
      <c r="W36" s="76">
        <v>69.395906140788824</v>
      </c>
      <c r="X36" s="76">
        <v>10.463899546564354</v>
      </c>
      <c r="Y36" s="76">
        <v>22.863675335810228</v>
      </c>
      <c r="Z36" s="76">
        <v>38.251366120218584</v>
      </c>
      <c r="AA36" s="76">
        <v>96.17818273854725</v>
      </c>
      <c r="AB36" s="76">
        <v>103.57815442561203</v>
      </c>
      <c r="AC36" s="76">
        <v>49.425861208187733</v>
      </c>
    </row>
    <row r="37" spans="1:29" ht="12.75">
      <c r="A37" s="80">
        <v>3</v>
      </c>
      <c r="B37" s="80">
        <v>4</v>
      </c>
      <c r="C37" s="80">
        <v>2</v>
      </c>
      <c r="D37" s="65">
        <v>758000</v>
      </c>
      <c r="E37" s="26" t="s">
        <v>270</v>
      </c>
      <c r="F37" s="76">
        <v>161.4333865531311</v>
      </c>
      <c r="G37" s="76">
        <v>211.98417184850197</v>
      </c>
      <c r="H37" s="76">
        <v>240.67063277447269</v>
      </c>
      <c r="I37" s="76">
        <v>256.80142384947874</v>
      </c>
      <c r="J37" s="76">
        <v>129.53367875647672</v>
      </c>
      <c r="K37" s="76">
        <v>199.05499145470998</v>
      </c>
      <c r="L37" s="76">
        <v>63.86375731772219</v>
      </c>
      <c r="M37" s="76">
        <v>84.793668739400786</v>
      </c>
      <c r="N37" s="76">
        <v>70.308274743104391</v>
      </c>
      <c r="O37" s="76">
        <v>58.479532163742689</v>
      </c>
      <c r="P37" s="76">
        <v>9.7150259067357538</v>
      </c>
      <c r="Q37" s="76">
        <v>59.314366140544884</v>
      </c>
      <c r="R37" s="76">
        <v>54.993791023594106</v>
      </c>
      <c r="S37" s="76">
        <v>45.223289994347084</v>
      </c>
      <c r="T37" s="76">
        <v>78.42076798269332</v>
      </c>
      <c r="U37" s="76">
        <v>55.936943808797366</v>
      </c>
      <c r="V37" s="76">
        <v>16.191709844559593</v>
      </c>
      <c r="W37" s="76">
        <v>51.774404343017999</v>
      </c>
      <c r="X37" s="76">
        <v>8.8699662941280817</v>
      </c>
      <c r="Y37" s="76">
        <v>62.182023742227237</v>
      </c>
      <c r="Z37" s="76">
        <v>67.604110329908067</v>
      </c>
      <c r="AA37" s="76">
        <v>104.24612255275869</v>
      </c>
      <c r="AB37" s="76">
        <v>84.196891191709867</v>
      </c>
      <c r="AC37" s="76">
        <v>59.817030260380015</v>
      </c>
    </row>
    <row r="38" spans="1:29" ht="12.75">
      <c r="A38" s="80">
        <v>3</v>
      </c>
      <c r="B38" s="80">
        <v>4</v>
      </c>
      <c r="C38" s="80">
        <v>2</v>
      </c>
      <c r="D38" s="65">
        <v>958000</v>
      </c>
      <c r="E38" s="26" t="s">
        <v>275</v>
      </c>
      <c r="F38" s="76">
        <v>260.394187886635</v>
      </c>
      <c r="G38" s="76">
        <v>388.65311592584334</v>
      </c>
      <c r="H38" s="76">
        <v>367.12913553895407</v>
      </c>
      <c r="I38" s="76">
        <v>289.61446227633274</v>
      </c>
      <c r="J38" s="76">
        <v>100.60832943378568</v>
      </c>
      <c r="K38" s="76">
        <v>281.69559826410415</v>
      </c>
      <c r="L38" s="76">
        <v>202.8485110056107</v>
      </c>
      <c r="M38" s="76">
        <v>252.40116149207074</v>
      </c>
      <c r="N38" s="76">
        <v>219.85058697972252</v>
      </c>
      <c r="O38" s="76">
        <v>119.90407673860908</v>
      </c>
      <c r="P38" s="76">
        <v>14.038371548900333</v>
      </c>
      <c r="Q38" s="76">
        <v>165.8400495970242</v>
      </c>
      <c r="R38" s="76">
        <v>37.404689972665814</v>
      </c>
      <c r="S38" s="76">
        <v>69.242796515523779</v>
      </c>
      <c r="T38" s="76">
        <v>70.437566702241199</v>
      </c>
      <c r="U38" s="76">
        <v>33.204205866076364</v>
      </c>
      <c r="V38" s="76">
        <v>11.698642957416938</v>
      </c>
      <c r="W38" s="76">
        <v>43.784872907625541</v>
      </c>
      <c r="X38" s="76">
        <v>14.386419220256075</v>
      </c>
      <c r="Y38" s="76">
        <v>44.672771945499228</v>
      </c>
      <c r="Z38" s="76">
        <v>49.092849519743879</v>
      </c>
      <c r="AA38" s="76">
        <v>84.855192768861826</v>
      </c>
      <c r="AB38" s="76">
        <v>14.038371548900326</v>
      </c>
      <c r="AC38" s="76">
        <v>40.685058896466209</v>
      </c>
    </row>
    <row r="39" spans="1:29" ht="12.75">
      <c r="A39" s="80">
        <v>3</v>
      </c>
      <c r="B39" s="80">
        <v>4</v>
      </c>
      <c r="C39" s="80">
        <v>2</v>
      </c>
      <c r="D39" s="65">
        <v>762000</v>
      </c>
      <c r="E39" s="26" t="s">
        <v>271</v>
      </c>
      <c r="F39" s="76">
        <v>198.45498135322325</v>
      </c>
      <c r="G39" s="76">
        <v>249.13212170716767</v>
      </c>
      <c r="H39" s="76">
        <v>238.90784982935156</v>
      </c>
      <c r="I39" s="76">
        <v>257.83972125435537</v>
      </c>
      <c r="J39" s="76">
        <v>50.308712554310532</v>
      </c>
      <c r="K39" s="76">
        <v>204.0155440414508</v>
      </c>
      <c r="L39" s="76">
        <v>101.22535961640919</v>
      </c>
      <c r="M39" s="76">
        <v>104.1453951398816</v>
      </c>
      <c r="N39" s="76">
        <v>87.220326128175969</v>
      </c>
      <c r="O39" s="76">
        <v>57.49128919860626</v>
      </c>
      <c r="P39" s="76">
        <v>11.433798307797845</v>
      </c>
      <c r="Q39" s="76">
        <v>75.921128382268293</v>
      </c>
      <c r="R39" s="76">
        <v>63.931806073521571</v>
      </c>
      <c r="S39" s="76">
        <v>75.556463140698384</v>
      </c>
      <c r="T39" s="76">
        <v>68.259385665528995</v>
      </c>
      <c r="U39" s="76">
        <v>54.006968641114987</v>
      </c>
      <c r="V39" s="76">
        <v>16.007317630916987</v>
      </c>
      <c r="W39" s="76">
        <v>57.210708117443872</v>
      </c>
      <c r="X39" s="76">
        <v>6.6595631326584988</v>
      </c>
      <c r="Y39" s="76">
        <v>26.546865427812946</v>
      </c>
      <c r="Z39" s="76">
        <v>53.090633295411472</v>
      </c>
      <c r="AA39" s="76">
        <v>88.850174216027895</v>
      </c>
      <c r="AB39" s="76">
        <v>18.294077292476562</v>
      </c>
      <c r="AC39" s="76">
        <v>37.780656303972378</v>
      </c>
    </row>
    <row r="40" spans="1:29" ht="12.75">
      <c r="A40" s="80">
        <v>3</v>
      </c>
      <c r="B40" s="80">
        <v>4</v>
      </c>
      <c r="C40" s="80">
        <v>2</v>
      </c>
      <c r="D40" s="65">
        <v>154000</v>
      </c>
      <c r="E40" s="26" t="s">
        <v>252</v>
      </c>
      <c r="F40" s="76">
        <v>108.53929645612659</v>
      </c>
      <c r="G40" s="76">
        <v>184.79630407391846</v>
      </c>
      <c r="H40" s="76">
        <v>251.75402393726787</v>
      </c>
      <c r="I40" s="76">
        <v>287.27770177838585</v>
      </c>
      <c r="J40" s="76">
        <v>89.35219657483249</v>
      </c>
      <c r="K40" s="76">
        <v>180.29620090148103</v>
      </c>
      <c r="L40" s="76">
        <v>54.923499411533953</v>
      </c>
      <c r="M40" s="76">
        <v>60.898782024359562</v>
      </c>
      <c r="N40" s="76">
        <v>70.160957490714026</v>
      </c>
      <c r="O40" s="76">
        <v>41.039671682626555</v>
      </c>
      <c r="P40" s="76">
        <v>14.892032762472084</v>
      </c>
      <c r="Q40" s="76">
        <v>49.998106132343494</v>
      </c>
      <c r="R40" s="76">
        <v>53.615797044592632</v>
      </c>
      <c r="S40" s="76">
        <v>123.89752204955892</v>
      </c>
      <c r="T40" s="76">
        <v>163.02104828724723</v>
      </c>
      <c r="U40" s="76">
        <v>189.56419777213219</v>
      </c>
      <c r="V40" s="76">
        <v>54.604120129064306</v>
      </c>
      <c r="W40" s="76">
        <v>112.87451232907844</v>
      </c>
      <c r="X40" s="76">
        <v>0</v>
      </c>
      <c r="Y40" s="76">
        <v>0</v>
      </c>
      <c r="Z40" s="76">
        <v>12.381345439537762</v>
      </c>
      <c r="AA40" s="76">
        <v>33.222591362126245</v>
      </c>
      <c r="AB40" s="76">
        <v>7.4460163812360385</v>
      </c>
      <c r="AC40" s="76">
        <v>9.8481118139464421</v>
      </c>
    </row>
    <row r="41" spans="1:29" ht="12.75">
      <c r="A41" s="80">
        <v>3</v>
      </c>
      <c r="B41" s="80">
        <v>4</v>
      </c>
      <c r="C41" s="80">
        <v>2</v>
      </c>
      <c r="D41" s="65">
        <v>766000</v>
      </c>
      <c r="E41" s="26" t="s">
        <v>272</v>
      </c>
      <c r="F41" s="76">
        <v>108.99814471243046</v>
      </c>
      <c r="G41" s="76">
        <v>263.95576957374709</v>
      </c>
      <c r="H41" s="76">
        <v>276.27207553768142</v>
      </c>
      <c r="I41" s="76">
        <v>228.67634785511601</v>
      </c>
      <c r="J41" s="76">
        <v>87.892770819600088</v>
      </c>
      <c r="K41" s="76">
        <v>189.22996195723471</v>
      </c>
      <c r="L41" s="76">
        <v>70.732838589981469</v>
      </c>
      <c r="M41" s="76">
        <v>94.524701266274306</v>
      </c>
      <c r="N41" s="76">
        <v>83.930757125371528</v>
      </c>
      <c r="O41" s="76">
        <v>55.082623935903861</v>
      </c>
      <c r="P41" s="76">
        <v>8.7892770819600123</v>
      </c>
      <c r="Q41" s="76">
        <v>65.263019808474354</v>
      </c>
      <c r="R41" s="76">
        <v>34.786641929499083</v>
      </c>
      <c r="S41" s="76">
        <v>62.421972534332099</v>
      </c>
      <c r="T41" s="76">
        <v>92.673544325931076</v>
      </c>
      <c r="U41" s="76">
        <v>56.751794358203988</v>
      </c>
      <c r="V41" s="76">
        <v>35.157108327840035</v>
      </c>
      <c r="W41" s="76">
        <v>55.096418732782368</v>
      </c>
      <c r="X41" s="76">
        <v>3.4786641929499091</v>
      </c>
      <c r="Y41" s="76">
        <v>42.803638309256286</v>
      </c>
      <c r="Z41" s="76">
        <v>59.450952963804923</v>
      </c>
      <c r="AA41" s="76">
        <v>95.142714071106681</v>
      </c>
      <c r="AB41" s="76">
        <v>39.55174686882004</v>
      </c>
      <c r="AC41" s="76">
        <v>44.601862783680986</v>
      </c>
    </row>
    <row r="42" spans="1:29" ht="12.75">
      <c r="A42" s="80">
        <v>3</v>
      </c>
      <c r="B42" s="80">
        <v>4</v>
      </c>
      <c r="C42" s="80">
        <v>2</v>
      </c>
      <c r="D42" s="65">
        <v>962000</v>
      </c>
      <c r="E42" s="26" t="s">
        <v>276</v>
      </c>
      <c r="F42" s="76">
        <v>271.71195199199866</v>
      </c>
      <c r="G42" s="76">
        <v>410.84854994629438</v>
      </c>
      <c r="H42" s="76">
        <v>420.91152815013413</v>
      </c>
      <c r="I42" s="76">
        <v>394.63886820551005</v>
      </c>
      <c r="J42" s="76">
        <v>125.43116964565695</v>
      </c>
      <c r="K42" s="76">
        <v>325.09312563494751</v>
      </c>
      <c r="L42" s="76">
        <v>196.69944990831803</v>
      </c>
      <c r="M42" s="76">
        <v>217.50805585392058</v>
      </c>
      <c r="N42" s="76">
        <v>209.11528150134052</v>
      </c>
      <c r="O42" s="76">
        <v>126.58227848101264</v>
      </c>
      <c r="P42" s="76">
        <v>25.086233929131389</v>
      </c>
      <c r="Q42" s="76">
        <v>162.54656281747378</v>
      </c>
      <c r="R42" s="76">
        <v>56.676112685447571</v>
      </c>
      <c r="S42" s="76">
        <v>88.614393125671327</v>
      </c>
      <c r="T42" s="76">
        <v>77.747989276139421</v>
      </c>
      <c r="U42" s="76">
        <v>84.388185654008467</v>
      </c>
      <c r="V42" s="76">
        <v>25.086233929131403</v>
      </c>
      <c r="W42" s="76">
        <v>66.760195442891003</v>
      </c>
      <c r="X42" s="76">
        <v>16.669444907484579</v>
      </c>
      <c r="Y42" s="76">
        <v>45.6498388829216</v>
      </c>
      <c r="Z42" s="76">
        <v>53.619302949061669</v>
      </c>
      <c r="AA42" s="76">
        <v>91.834202035244488</v>
      </c>
      <c r="AB42" s="76">
        <v>37.629350893697087</v>
      </c>
      <c r="AC42" s="76">
        <v>46.441875090706787</v>
      </c>
    </row>
    <row r="43" spans="1:29" ht="12.75">
      <c r="A43" s="80">
        <v>3</v>
      </c>
      <c r="B43" s="80">
        <v>4</v>
      </c>
      <c r="C43" s="80">
        <v>2</v>
      </c>
      <c r="D43" s="65">
        <v>770000</v>
      </c>
      <c r="E43" s="26" t="s">
        <v>273</v>
      </c>
      <c r="F43" s="76">
        <v>141.60962945480296</v>
      </c>
      <c r="G43" s="76">
        <v>233.27865864771277</v>
      </c>
      <c r="H43" s="76">
        <v>282.40659533415186</v>
      </c>
      <c r="I43" s="76">
        <v>208.85131775236201</v>
      </c>
      <c r="J43" s="76">
        <v>128.94906511927792</v>
      </c>
      <c r="K43" s="76">
        <v>196.05904837221564</v>
      </c>
      <c r="L43" s="76">
        <v>84.965777672881785</v>
      </c>
      <c r="M43" s="76">
        <v>71.077091306724995</v>
      </c>
      <c r="N43" s="76">
        <v>75.425363971233111</v>
      </c>
      <c r="O43" s="76">
        <v>51.38405436764463</v>
      </c>
      <c r="P43" s="76">
        <v>19.342359767891704</v>
      </c>
      <c r="Q43" s="76">
        <v>63.925135099512332</v>
      </c>
      <c r="R43" s="76">
        <v>34.222327118244046</v>
      </c>
      <c r="S43" s="76">
        <v>82.012028430836509</v>
      </c>
      <c r="T43" s="76">
        <v>78.933520435011346</v>
      </c>
      <c r="U43" s="76">
        <v>58.014254931211632</v>
      </c>
      <c r="V43" s="76">
        <v>27.938964109176883</v>
      </c>
      <c r="W43" s="76">
        <v>55.028337946487397</v>
      </c>
      <c r="X43" s="76">
        <v>2.3601604909133829</v>
      </c>
      <c r="Y43" s="76">
        <v>29.159832330964097</v>
      </c>
      <c r="Z43" s="76">
        <v>78.933520435011388</v>
      </c>
      <c r="AA43" s="76">
        <v>86.192607326371657</v>
      </c>
      <c r="AB43" s="76">
        <v>53.728777133032459</v>
      </c>
      <c r="AC43" s="76">
        <v>46.131540793462513</v>
      </c>
    </row>
    <row r="44" spans="1:29" ht="12.75">
      <c r="A44" s="80">
        <v>3</v>
      </c>
      <c r="B44" s="80">
        <v>4</v>
      </c>
      <c r="C44" s="80">
        <v>2</v>
      </c>
      <c r="D44" s="65">
        <v>162000</v>
      </c>
      <c r="E44" s="26" t="s">
        <v>253</v>
      </c>
      <c r="F44" s="76">
        <v>139.95801259622115</v>
      </c>
      <c r="G44" s="76">
        <v>294.55081001472752</v>
      </c>
      <c r="H44" s="76">
        <v>287.65481422293254</v>
      </c>
      <c r="I44" s="76">
        <v>290.14308426073131</v>
      </c>
      <c r="J44" s="76">
        <v>315.29164477141376</v>
      </c>
      <c r="K44" s="76">
        <v>247.75583482944344</v>
      </c>
      <c r="L44" s="76">
        <v>111.9664100769769</v>
      </c>
      <c r="M44" s="76">
        <v>165.68483063328426</v>
      </c>
      <c r="N44" s="76">
        <v>159.80823012385139</v>
      </c>
      <c r="O44" s="76">
        <v>103.33863275039744</v>
      </c>
      <c r="P44" s="76">
        <v>57.803468208092497</v>
      </c>
      <c r="Q44" s="76">
        <v>122.08258527827647</v>
      </c>
      <c r="R44" s="76">
        <v>20.993701889433169</v>
      </c>
      <c r="S44" s="76">
        <v>73.637702503681879</v>
      </c>
      <c r="T44" s="76">
        <v>83.899320815022023</v>
      </c>
      <c r="U44" s="76">
        <v>63.593004769475371</v>
      </c>
      <c r="V44" s="76">
        <v>63.058328954282743</v>
      </c>
      <c r="W44" s="76">
        <v>56.014362657091574</v>
      </c>
      <c r="X44" s="76">
        <v>6.9979006298110562</v>
      </c>
      <c r="Y44" s="76">
        <v>44.182621502209138</v>
      </c>
      <c r="Z44" s="76">
        <v>43.947263284059126</v>
      </c>
      <c r="AA44" s="76">
        <v>107.31319554848967</v>
      </c>
      <c r="AB44" s="76">
        <v>120.8617971623753</v>
      </c>
      <c r="AC44" s="76">
        <v>54.578096947935386</v>
      </c>
    </row>
    <row r="45" spans="1:29" ht="12.75">
      <c r="A45" s="80">
        <v>3</v>
      </c>
      <c r="B45" s="80">
        <v>4</v>
      </c>
      <c r="C45" s="80">
        <v>2</v>
      </c>
      <c r="D45" s="65">
        <v>374000</v>
      </c>
      <c r="E45" s="26" t="s">
        <v>261</v>
      </c>
      <c r="F45" s="76">
        <v>230.91522564318851</v>
      </c>
      <c r="G45" s="76">
        <v>439.76728268309375</v>
      </c>
      <c r="H45" s="76">
        <v>512.3053741838271</v>
      </c>
      <c r="I45" s="76">
        <v>462.23224351747444</v>
      </c>
      <c r="J45" s="76">
        <v>184.69656992084435</v>
      </c>
      <c r="K45" s="76">
        <v>357.61630237074945</v>
      </c>
      <c r="L45" s="76">
        <v>164.48755799240826</v>
      </c>
      <c r="M45" s="76">
        <v>225.87268993839842</v>
      </c>
      <c r="N45" s="76">
        <v>212.62347229198065</v>
      </c>
      <c r="O45" s="76">
        <v>153.00370430020928</v>
      </c>
      <c r="P45" s="76">
        <v>34.503754820377544</v>
      </c>
      <c r="Q45" s="76">
        <v>162.46878564602153</v>
      </c>
      <c r="R45" s="76">
        <v>59.046815689582459</v>
      </c>
      <c r="S45" s="76">
        <v>109.51403148528404</v>
      </c>
      <c r="T45" s="76">
        <v>122.21664155365801</v>
      </c>
      <c r="U45" s="76">
        <v>83.749396038009365</v>
      </c>
      <c r="V45" s="76">
        <v>30.444489547391914</v>
      </c>
      <c r="W45" s="76">
        <v>80.155378117581762</v>
      </c>
      <c r="X45" s="76">
        <v>7.3808519611978092</v>
      </c>
      <c r="Y45" s="76">
        <v>47.912388774811795</v>
      </c>
      <c r="Z45" s="76">
        <v>77.013226184496887</v>
      </c>
      <c r="AA45" s="76">
        <v>132.06635529070701</v>
      </c>
      <c r="AB45" s="76">
        <v>58.85934645829105</v>
      </c>
      <c r="AC45" s="76">
        <v>59.191663840675766</v>
      </c>
    </row>
    <row r="46" spans="1:29" ht="12.75">
      <c r="A46" s="80">
        <v>3</v>
      </c>
      <c r="B46" s="80">
        <v>4</v>
      </c>
      <c r="C46" s="80">
        <v>2</v>
      </c>
      <c r="D46" s="65">
        <v>966000</v>
      </c>
      <c r="E46" s="26" t="s">
        <v>277</v>
      </c>
      <c r="F46" s="76">
        <v>236.77248677248679</v>
      </c>
      <c r="G46" s="76">
        <v>449.16292364230293</v>
      </c>
      <c r="H46" s="76">
        <v>502.45098039215651</v>
      </c>
      <c r="I46" s="76">
        <v>364.6797482413923</v>
      </c>
      <c r="J46" s="76">
        <v>215.13002364066202</v>
      </c>
      <c r="K46" s="76">
        <v>345.73482546505591</v>
      </c>
      <c r="L46" s="76">
        <v>197.08994708994712</v>
      </c>
      <c r="M46" s="76">
        <v>324.62229481420979</v>
      </c>
      <c r="N46" s="76">
        <v>334.96732026143764</v>
      </c>
      <c r="O46" s="76">
        <v>190.67012217697166</v>
      </c>
      <c r="P46" s="76">
        <v>82.742316784870027</v>
      </c>
      <c r="Q46" s="76">
        <v>226.0431334766175</v>
      </c>
      <c r="R46" s="76">
        <v>34.391534391534393</v>
      </c>
      <c r="S46" s="76">
        <v>75.541037158023698</v>
      </c>
      <c r="T46" s="76">
        <v>83.741830065359437</v>
      </c>
      <c r="U46" s="76">
        <v>61.088485746019977</v>
      </c>
      <c r="V46" s="76">
        <v>9.4562647754137164</v>
      </c>
      <c r="W46" s="76">
        <v>52.249314459349286</v>
      </c>
      <c r="X46" s="76">
        <v>2.6455026455026456</v>
      </c>
      <c r="Y46" s="76">
        <v>18.374846876276035</v>
      </c>
      <c r="Z46" s="76">
        <v>36.764705882352949</v>
      </c>
      <c r="AA46" s="76">
        <v>53.683820807108482</v>
      </c>
      <c r="AB46" s="76">
        <v>30.732860520094572</v>
      </c>
      <c r="AC46" s="76">
        <v>26.309938486622698</v>
      </c>
    </row>
    <row r="47" spans="1:29" ht="12.75">
      <c r="A47" s="80">
        <v>3</v>
      </c>
      <c r="B47" s="80">
        <v>4</v>
      </c>
      <c r="C47" s="80">
        <v>2</v>
      </c>
      <c r="D47" s="65">
        <v>774000</v>
      </c>
      <c r="E47" s="26" t="s">
        <v>274</v>
      </c>
      <c r="F47" s="76">
        <v>127.89281364190013</v>
      </c>
      <c r="G47" s="76">
        <v>235.12476007677554</v>
      </c>
      <c r="H47" s="76">
        <v>342.7134098412202</v>
      </c>
      <c r="I47" s="76">
        <v>414.92537313432842</v>
      </c>
      <c r="J47" s="76">
        <v>568.59377981301304</v>
      </c>
      <c r="K47" s="76">
        <v>310.12032784979374</v>
      </c>
      <c r="L47" s="76">
        <v>91.352009744214371</v>
      </c>
      <c r="M47" s="76">
        <v>147.1529110684582</v>
      </c>
      <c r="N47" s="76">
        <v>149.34758685741252</v>
      </c>
      <c r="O47" s="76">
        <v>162.68656716417908</v>
      </c>
      <c r="P47" s="76">
        <v>162.18278954398031</v>
      </c>
      <c r="Q47" s="76">
        <v>136.89472766377963</v>
      </c>
      <c r="R47" s="76">
        <v>28.420625253755581</v>
      </c>
      <c r="S47" s="76">
        <v>57.581573896353184</v>
      </c>
      <c r="T47" s="76">
        <v>81.74815280616258</v>
      </c>
      <c r="U47" s="76">
        <v>92.537313432835887</v>
      </c>
      <c r="V47" s="76">
        <v>110.6659034535394</v>
      </c>
      <c r="W47" s="76">
        <v>68.592687321978744</v>
      </c>
      <c r="X47" s="76">
        <v>7.1051563134388971</v>
      </c>
      <c r="Y47" s="76">
        <v>14.395393474088287</v>
      </c>
      <c r="Z47" s="76">
        <v>39.301996541424337</v>
      </c>
      <c r="AA47" s="76">
        <v>77.611940298507449</v>
      </c>
      <c r="AB47" s="76">
        <v>145.01049418050002</v>
      </c>
      <c r="AC47" s="76">
        <v>49.11933965006105</v>
      </c>
    </row>
    <row r="48" spans="1:29" ht="12.75">
      <c r="A48" s="80">
        <v>3</v>
      </c>
      <c r="B48" s="80">
        <v>4</v>
      </c>
      <c r="C48" s="80">
        <v>2</v>
      </c>
      <c r="D48" s="65">
        <v>378000</v>
      </c>
      <c r="E48" s="26" t="s">
        <v>262</v>
      </c>
      <c r="F48" s="76">
        <v>156.86274509803926</v>
      </c>
      <c r="G48" s="76">
        <v>238.32684824902722</v>
      </c>
      <c r="H48" s="76">
        <v>248.01587301587301</v>
      </c>
      <c r="I48" s="76">
        <v>275.76197387518141</v>
      </c>
      <c r="J48" s="76">
        <v>96.910963052695337</v>
      </c>
      <c r="K48" s="76">
        <v>202.76497695852535</v>
      </c>
      <c r="L48" s="76">
        <v>94.77124183006535</v>
      </c>
      <c r="M48" s="76">
        <v>82.684824902723747</v>
      </c>
      <c r="N48" s="76">
        <v>114.0873015873016</v>
      </c>
      <c r="O48" s="76">
        <v>135.46202225447507</v>
      </c>
      <c r="P48" s="76">
        <v>48.455481526347668</v>
      </c>
      <c r="Q48" s="76">
        <v>96.774193548387103</v>
      </c>
      <c r="R48" s="76">
        <v>45.751633986928127</v>
      </c>
      <c r="S48" s="76">
        <v>82.684824902723733</v>
      </c>
      <c r="T48" s="76">
        <v>69.444444444444443</v>
      </c>
      <c r="U48" s="76">
        <v>29.027576197387518</v>
      </c>
      <c r="V48" s="76">
        <v>6.0569351907934585</v>
      </c>
      <c r="W48" s="76">
        <v>47.926267281106</v>
      </c>
      <c r="X48" s="76">
        <v>0</v>
      </c>
      <c r="Y48" s="76">
        <v>19.45525291828794</v>
      </c>
      <c r="Z48" s="76">
        <v>54.563492063492042</v>
      </c>
      <c r="AA48" s="76">
        <v>87.082728592162567</v>
      </c>
      <c r="AB48" s="76">
        <v>42.398546335554215</v>
      </c>
      <c r="AC48" s="76">
        <v>36.866359447004605</v>
      </c>
    </row>
    <row r="49" spans="1:29" ht="12.75">
      <c r="A49" s="80">
        <v>3</v>
      </c>
      <c r="B49" s="80">
        <v>4</v>
      </c>
      <c r="C49" s="80">
        <v>2</v>
      </c>
      <c r="D49" s="65">
        <v>382000</v>
      </c>
      <c r="E49" s="26" t="s">
        <v>263</v>
      </c>
      <c r="F49" s="76">
        <v>133.31731924093202</v>
      </c>
      <c r="G49" s="76">
        <v>312.05420827389452</v>
      </c>
      <c r="H49" s="76">
        <v>381.45231846019249</v>
      </c>
      <c r="I49" s="76">
        <v>406.6138012485236</v>
      </c>
      <c r="J49" s="76">
        <v>282.43601059135034</v>
      </c>
      <c r="K49" s="76">
        <v>289.95615783180551</v>
      </c>
      <c r="L49" s="76">
        <v>78.068700456401629</v>
      </c>
      <c r="M49" s="76">
        <v>112.339514978602</v>
      </c>
      <c r="N49" s="76">
        <v>120.73490813648294</v>
      </c>
      <c r="O49" s="76">
        <v>92.795680782858071</v>
      </c>
      <c r="P49" s="76">
        <v>59.57634598411294</v>
      </c>
      <c r="Q49" s="76">
        <v>92.666400956556373</v>
      </c>
      <c r="R49" s="76">
        <v>37.232764833053082</v>
      </c>
      <c r="S49" s="76">
        <v>89.158345221112739</v>
      </c>
      <c r="T49" s="76">
        <v>85.739282589676279</v>
      </c>
      <c r="U49" s="76">
        <v>82.672515606546298</v>
      </c>
      <c r="V49" s="76">
        <v>46.337157987643408</v>
      </c>
      <c r="W49" s="76">
        <v>66.427527567423951</v>
      </c>
      <c r="X49" s="76">
        <v>18.0158539514773</v>
      </c>
      <c r="Y49" s="76">
        <v>58.84450784593438</v>
      </c>
      <c r="Z49" s="76">
        <v>92.738407699037595</v>
      </c>
      <c r="AA49" s="76">
        <v>129.91395309600131</v>
      </c>
      <c r="AB49" s="76">
        <v>63.989408649602822</v>
      </c>
      <c r="AC49" s="76">
        <v>68.752491032283757</v>
      </c>
    </row>
    <row r="50" spans="1:29" ht="12.75">
      <c r="A50" s="80">
        <v>3</v>
      </c>
      <c r="B50" s="80">
        <v>4</v>
      </c>
      <c r="C50" s="80">
        <v>2</v>
      </c>
      <c r="D50" s="65">
        <v>970000</v>
      </c>
      <c r="E50" s="26" t="s">
        <v>278</v>
      </c>
      <c r="F50" s="76">
        <v>155.51319353867765</v>
      </c>
      <c r="G50" s="76">
        <v>428.32028128496086</v>
      </c>
      <c r="H50" s="76">
        <v>475.3632343651297</v>
      </c>
      <c r="I50" s="76">
        <v>418.49221936848465</v>
      </c>
      <c r="J50" s="76">
        <v>324.54760031471284</v>
      </c>
      <c r="K50" s="76">
        <v>340.34852155637947</v>
      </c>
      <c r="L50" s="76">
        <v>116.38406742249424</v>
      </c>
      <c r="M50" s="76">
        <v>294.07064088221199</v>
      </c>
      <c r="N50" s="76">
        <v>304.80101073910311</v>
      </c>
      <c r="O50" s="76">
        <v>206.97990633026131</v>
      </c>
      <c r="P50" s="76">
        <v>129.81904012588507</v>
      </c>
      <c r="Q50" s="76">
        <v>203.15829417087483</v>
      </c>
      <c r="R50" s="76">
        <v>34.11257148590348</v>
      </c>
      <c r="S50" s="76">
        <v>71.919450215758346</v>
      </c>
      <c r="T50" s="76">
        <v>74.226152874289326</v>
      </c>
      <c r="U50" s="76">
        <v>80.072518507327374</v>
      </c>
      <c r="V50" s="76">
        <v>88.512981904012619</v>
      </c>
      <c r="W50" s="76">
        <v>65.384278583729824</v>
      </c>
      <c r="X50" s="76">
        <v>5.0165546302799253</v>
      </c>
      <c r="Y50" s="76">
        <v>46.348090139044274</v>
      </c>
      <c r="Z50" s="76">
        <v>63.171193935565384</v>
      </c>
      <c r="AA50" s="76">
        <v>99.712947575162502</v>
      </c>
      <c r="AB50" s="76">
        <v>60.975609756097541</v>
      </c>
      <c r="AC50" s="76">
        <v>49.913891240258053</v>
      </c>
    </row>
    <row r="51" spans="1:29" ht="12.75">
      <c r="A51" s="80">
        <v>3</v>
      </c>
      <c r="B51" s="80">
        <v>4</v>
      </c>
      <c r="C51" s="80">
        <v>2</v>
      </c>
      <c r="D51" s="65">
        <v>974000</v>
      </c>
      <c r="E51" s="26" t="s">
        <v>279</v>
      </c>
      <c r="F51" s="76">
        <v>218.30673758865248</v>
      </c>
      <c r="G51" s="76">
        <v>350.81912957140503</v>
      </c>
      <c r="H51" s="76">
        <v>408.56349076646524</v>
      </c>
      <c r="I51" s="76">
        <v>403.27471194663434</v>
      </c>
      <c r="J51" s="76">
        <v>227.68124625524266</v>
      </c>
      <c r="K51" s="76">
        <v>316.87456159077738</v>
      </c>
      <c r="L51" s="76">
        <v>150.70921985815602</v>
      </c>
      <c r="M51" s="76">
        <v>180.37398643058089</v>
      </c>
      <c r="N51" s="76">
        <v>169.96241215884959</v>
      </c>
      <c r="O51" s="76">
        <v>125.83383869011523</v>
      </c>
      <c r="P51" s="76">
        <v>41.941282204913144</v>
      </c>
      <c r="Q51" s="76">
        <v>138.15608893226391</v>
      </c>
      <c r="R51" s="76">
        <v>55.407801418439703</v>
      </c>
      <c r="S51" s="76">
        <v>94.324011252689075</v>
      </c>
      <c r="T51" s="76">
        <v>102.95799967314919</v>
      </c>
      <c r="U51" s="76">
        <v>78.835657974530037</v>
      </c>
      <c r="V51" s="76">
        <v>33.95246654683443</v>
      </c>
      <c r="W51" s="76">
        <v>72.890298575741866</v>
      </c>
      <c r="X51" s="76">
        <v>6.6489361702127683</v>
      </c>
      <c r="Y51" s="76">
        <v>34.75095151414861</v>
      </c>
      <c r="Z51" s="76">
        <v>63.735904559568581</v>
      </c>
      <c r="AA51" s="76">
        <v>104.60885385081868</v>
      </c>
      <c r="AB51" s="76">
        <v>67.904933093668831</v>
      </c>
      <c r="AC51" s="76">
        <v>51.541675561926255</v>
      </c>
    </row>
    <row r="52" spans="1:29" ht="12.75">
      <c r="A52" s="80">
        <v>3</v>
      </c>
      <c r="B52" s="80">
        <v>4</v>
      </c>
      <c r="C52" s="80">
        <v>2</v>
      </c>
      <c r="D52" s="65">
        <v>566000</v>
      </c>
      <c r="E52" s="26" t="s">
        <v>266</v>
      </c>
      <c r="F52" s="76">
        <v>104.4316508234034</v>
      </c>
      <c r="G52" s="76">
        <v>245.30105129021976</v>
      </c>
      <c r="H52" s="76">
        <v>255.10722634414074</v>
      </c>
      <c r="I52" s="76">
        <v>206.70863478342579</v>
      </c>
      <c r="J52" s="76">
        <v>141.75406246398529</v>
      </c>
      <c r="K52" s="76">
        <v>183.31651530440632</v>
      </c>
      <c r="L52" s="76">
        <v>67.612799571562462</v>
      </c>
      <c r="M52" s="76">
        <v>98.757566103854714</v>
      </c>
      <c r="N52" s="76">
        <v>82.32543957719281</v>
      </c>
      <c r="O52" s="76">
        <v>43.220896363807221</v>
      </c>
      <c r="P52" s="76">
        <v>24.201913103607236</v>
      </c>
      <c r="Q52" s="76">
        <v>63.908509922637073</v>
      </c>
      <c r="R52" s="76">
        <v>22.760744410228952</v>
      </c>
      <c r="S52" s="76">
        <v>82.828926409684613</v>
      </c>
      <c r="T52" s="76">
        <v>95.538164447606519</v>
      </c>
      <c r="U52" s="76">
        <v>58.254251620783627</v>
      </c>
      <c r="V52" s="76">
        <v>12.677192578079998</v>
      </c>
      <c r="W52" s="76">
        <v>52.135889673730254</v>
      </c>
      <c r="X52" s="76">
        <v>6.024902932119427</v>
      </c>
      <c r="Y52" s="76">
        <v>48.847828395455039</v>
      </c>
      <c r="Z52" s="76">
        <v>53.867262933224907</v>
      </c>
      <c r="AA52" s="76">
        <v>59.193836324344673</v>
      </c>
      <c r="AB52" s="76">
        <v>54.166186469978129</v>
      </c>
      <c r="AC52" s="76">
        <v>40.737003400979191</v>
      </c>
    </row>
    <row r="53" spans="1:29" ht="12.75">
      <c r="A53" s="80">
        <v>3</v>
      </c>
      <c r="B53" s="80">
        <v>3</v>
      </c>
      <c r="C53" s="80">
        <v>2</v>
      </c>
      <c r="D53" s="65">
        <v>978000</v>
      </c>
      <c r="E53" s="40" t="s">
        <v>280</v>
      </c>
      <c r="F53" s="76">
        <v>167.10353866317169</v>
      </c>
      <c r="G53" s="76">
        <v>424.36345481777334</v>
      </c>
      <c r="H53" s="76">
        <v>467.19681908548722</v>
      </c>
      <c r="I53" s="76">
        <v>361.04513064133016</v>
      </c>
      <c r="J53" s="76">
        <v>232.97491039426524</v>
      </c>
      <c r="K53" s="76">
        <v>318.08961829245806</v>
      </c>
      <c r="L53" s="76">
        <v>114.67889908256878</v>
      </c>
      <c r="M53" s="76">
        <v>94.857713429855224</v>
      </c>
      <c r="N53" s="76">
        <v>104.37375745526842</v>
      </c>
      <c r="O53" s="76">
        <v>66.5083135391924</v>
      </c>
      <c r="P53" s="76">
        <v>0</v>
      </c>
      <c r="Q53" s="76">
        <v>82.057901530518166</v>
      </c>
      <c r="R53" s="76">
        <v>45.871559633027516</v>
      </c>
      <c r="S53" s="76">
        <v>154.76784822765848</v>
      </c>
      <c r="T53" s="76">
        <v>144.13518886679933</v>
      </c>
      <c r="U53" s="76">
        <v>128.26603325415678</v>
      </c>
      <c r="V53" s="76">
        <v>95.579450418160093</v>
      </c>
      <c r="W53" s="76">
        <v>107.87387055135535</v>
      </c>
      <c r="X53" s="76">
        <v>6.5530799475753616</v>
      </c>
      <c r="Y53" s="76">
        <v>9.9850224663005474</v>
      </c>
      <c r="Z53" s="76">
        <v>49.70178926441352</v>
      </c>
      <c r="AA53" s="76">
        <v>76.009501187648468</v>
      </c>
      <c r="AB53" s="76">
        <v>113.50059737156509</v>
      </c>
      <c r="AC53" s="76">
        <v>45.17794578646506</v>
      </c>
    </row>
    <row r="54" spans="1:29" ht="12.75">
      <c r="A54" s="80">
        <v>3</v>
      </c>
      <c r="B54" s="80">
        <v>4</v>
      </c>
      <c r="C54" s="80">
        <v>2</v>
      </c>
      <c r="D54" s="65">
        <v>166000</v>
      </c>
      <c r="E54" s="26" t="s">
        <v>254</v>
      </c>
      <c r="F54" s="76">
        <v>185.85858585858591</v>
      </c>
      <c r="G54" s="76">
        <v>363.69386464263124</v>
      </c>
      <c r="H54" s="76">
        <v>332.02535466344705</v>
      </c>
      <c r="I54" s="76">
        <v>389.53653682115436</v>
      </c>
      <c r="J54" s="76">
        <v>334.7122978563371</v>
      </c>
      <c r="K54" s="76">
        <v>308.50519856826315</v>
      </c>
      <c r="L54" s="76">
        <v>94.949494949494976</v>
      </c>
      <c r="M54" s="76">
        <v>167.61543327008221</v>
      </c>
      <c r="N54" s="76">
        <v>126.77331723513437</v>
      </c>
      <c r="O54" s="76">
        <v>125.10662496445835</v>
      </c>
      <c r="P54" s="76">
        <v>37.608123354644611</v>
      </c>
      <c r="Q54" s="76">
        <v>111.35730924379297</v>
      </c>
      <c r="R54" s="76">
        <v>88.888888888888928</v>
      </c>
      <c r="S54" s="76">
        <v>142.31499051233402</v>
      </c>
      <c r="T54" s="76">
        <v>138.84696649562326</v>
      </c>
      <c r="U54" s="76">
        <v>108.04663065112311</v>
      </c>
      <c r="V54" s="76">
        <v>71.455434373824801</v>
      </c>
      <c r="W54" s="76">
        <v>109.08471109596049</v>
      </c>
      <c r="X54" s="76">
        <v>0</v>
      </c>
      <c r="Y54" s="76">
        <v>22.137887413029727</v>
      </c>
      <c r="Z54" s="76">
        <v>27.165710836100217</v>
      </c>
      <c r="AA54" s="76">
        <v>93.829968723343754</v>
      </c>
      <c r="AB54" s="76">
        <v>48.89056036103797</v>
      </c>
      <c r="AC54" s="76">
        <v>35.225271291403899</v>
      </c>
    </row>
    <row r="55" spans="1:29" ht="12.75">
      <c r="A55" s="80">
        <v>3</v>
      </c>
      <c r="B55" s="80">
        <v>4</v>
      </c>
      <c r="C55" s="80">
        <v>2</v>
      </c>
      <c r="D55" s="65">
        <v>570000</v>
      </c>
      <c r="E55" s="26" t="s">
        <v>267</v>
      </c>
      <c r="F55" s="76">
        <v>96.882898062342051</v>
      </c>
      <c r="G55" s="76">
        <v>699.36862554638196</v>
      </c>
      <c r="H55" s="76">
        <v>239.41368078175898</v>
      </c>
      <c r="I55" s="76">
        <v>160.38016038016036</v>
      </c>
      <c r="J55" s="76">
        <v>138.65467491099869</v>
      </c>
      <c r="K55" s="76">
        <v>251.74123480108608</v>
      </c>
      <c r="L55" s="76">
        <v>65.290648694187041</v>
      </c>
      <c r="M55" s="76">
        <v>74.469807349846192</v>
      </c>
      <c r="N55" s="76">
        <v>42.34527687296417</v>
      </c>
      <c r="O55" s="76">
        <v>32.670032670032676</v>
      </c>
      <c r="P55" s="76">
        <v>14.989694584972831</v>
      </c>
      <c r="Q55" s="76">
        <v>48.400424979341281</v>
      </c>
      <c r="R55" s="76">
        <v>22.114574557708508</v>
      </c>
      <c r="S55" s="76">
        <v>58.28071879553179</v>
      </c>
      <c r="T55" s="76">
        <v>79.804560260586342</v>
      </c>
      <c r="U55" s="76">
        <v>59.400059400059419</v>
      </c>
      <c r="V55" s="76">
        <v>35.600524639310485</v>
      </c>
      <c r="W55" s="76">
        <v>48.695549521898243</v>
      </c>
      <c r="X55" s="76">
        <v>3.1592249368155016</v>
      </c>
      <c r="Y55" s="76">
        <v>221.7905131941074</v>
      </c>
      <c r="Z55" s="76">
        <v>66.77524429967427</v>
      </c>
      <c r="AA55" s="76">
        <v>40.095040095040083</v>
      </c>
      <c r="AB55" s="76">
        <v>50.590219224283302</v>
      </c>
      <c r="AC55" s="76">
        <v>69.354267500885413</v>
      </c>
    </row>
    <row r="56" spans="1:29" ht="12.75">
      <c r="A56" s="80">
        <v>3</v>
      </c>
      <c r="B56" s="80">
        <v>4</v>
      </c>
      <c r="C56" s="80">
        <v>2</v>
      </c>
      <c r="D56" s="65">
        <v>170000</v>
      </c>
      <c r="E56" s="26" t="s">
        <v>256</v>
      </c>
      <c r="F56" s="76">
        <v>143.584993052339</v>
      </c>
      <c r="G56" s="76">
        <v>268.31036983321241</v>
      </c>
      <c r="H56" s="76">
        <v>408.79017013232487</v>
      </c>
      <c r="I56" s="76">
        <v>326.23169107856182</v>
      </c>
      <c r="J56" s="76">
        <v>136.54851830331208</v>
      </c>
      <c r="K56" s="76">
        <v>250.50451873299986</v>
      </c>
      <c r="L56" s="76">
        <v>54.03736297668673</v>
      </c>
      <c r="M56" s="76">
        <v>87.019579405366201</v>
      </c>
      <c r="N56" s="76">
        <v>120.51039697542525</v>
      </c>
      <c r="O56" s="76">
        <v>64.358632933865948</v>
      </c>
      <c r="P56" s="76">
        <v>14.526438117373607</v>
      </c>
      <c r="Q56" s="76">
        <v>68.439062911292439</v>
      </c>
      <c r="R56" s="76">
        <v>88.003705419175503</v>
      </c>
      <c r="S56" s="76">
        <v>142.615421803239</v>
      </c>
      <c r="T56" s="76">
        <v>189.03591682419639</v>
      </c>
      <c r="U56" s="76">
        <v>153.12916111850859</v>
      </c>
      <c r="V56" s="76">
        <v>49.389889599070351</v>
      </c>
      <c r="W56" s="76">
        <v>123.71676757041323</v>
      </c>
      <c r="X56" s="76">
        <v>1.5439246564767639</v>
      </c>
      <c r="Y56" s="76">
        <v>24.1721053903795</v>
      </c>
      <c r="Z56" s="76">
        <v>59.073724007561445</v>
      </c>
      <c r="AA56" s="76">
        <v>59.920106524633802</v>
      </c>
      <c r="AB56" s="76">
        <v>43.579314352120875</v>
      </c>
      <c r="AC56" s="76">
        <v>34.219531455646219</v>
      </c>
    </row>
    <row r="57" spans="1:29" s="4" customFormat="1" ht="12.75">
      <c r="A57" s="77"/>
      <c r="B57" s="77"/>
      <c r="C57" s="77"/>
      <c r="D57" s="69"/>
      <c r="E57" s="59" t="s">
        <v>210</v>
      </c>
      <c r="F57" s="161">
        <v>173.98672503883634</v>
      </c>
      <c r="G57" s="161">
        <v>347.97544922149746</v>
      </c>
      <c r="H57" s="161">
        <v>363.10584010310322</v>
      </c>
      <c r="I57" s="161">
        <v>334.92692812502128</v>
      </c>
      <c r="J57" s="161">
        <v>202.2830574928004</v>
      </c>
      <c r="K57" s="161">
        <v>276.33158720863383</v>
      </c>
      <c r="L57" s="161">
        <v>116.93263663324389</v>
      </c>
      <c r="M57" s="161">
        <v>167.54647693366996</v>
      </c>
      <c r="N57" s="161">
        <v>161.67803408778255</v>
      </c>
      <c r="O57" s="161">
        <v>110.50888491434711</v>
      </c>
      <c r="P57" s="161">
        <v>50.310537455327726</v>
      </c>
      <c r="Q57" s="161">
        <v>122.80363985442722</v>
      </c>
      <c r="R57" s="161">
        <v>45.756249117356312</v>
      </c>
      <c r="S57" s="161">
        <v>88.844795545914252</v>
      </c>
      <c r="T57" s="161">
        <v>97.021301243899941</v>
      </c>
      <c r="U57" s="161">
        <v>79.498391670690324</v>
      </c>
      <c r="V57" s="161">
        <v>39.294264598730095</v>
      </c>
      <c r="W57" s="161">
        <v>68.641686120046742</v>
      </c>
      <c r="X57" s="161">
        <v>5.7901426352210139</v>
      </c>
      <c r="Y57" s="161">
        <v>43.08972583976842</v>
      </c>
      <c r="Z57" s="161">
        <v>56.619893710992372</v>
      </c>
      <c r="AA57" s="161">
        <v>87.387025916883715</v>
      </c>
      <c r="AB57" s="161">
        <v>57.423406543839562</v>
      </c>
      <c r="AC57" s="161">
        <v>45.912650980958418</v>
      </c>
    </row>
    <row r="58" spans="1:29" ht="12.75">
      <c r="A58" s="80">
        <v>4</v>
      </c>
      <c r="B58" s="80">
        <v>2</v>
      </c>
      <c r="C58" s="80">
        <v>3</v>
      </c>
      <c r="D58" s="65">
        <v>334004</v>
      </c>
      <c r="E58" s="26" t="s">
        <v>57</v>
      </c>
      <c r="F58" s="76">
        <v>285.60966678872211</v>
      </c>
      <c r="G58" s="76">
        <v>550.23923444976083</v>
      </c>
      <c r="H58" s="76">
        <v>626.39821029082771</v>
      </c>
      <c r="I58" s="76">
        <v>488.07542983915693</v>
      </c>
      <c r="J58" s="76">
        <v>174.41860465116281</v>
      </c>
      <c r="K58" s="76">
        <v>416.05533431146506</v>
      </c>
      <c r="L58" s="76">
        <v>164.77480776272427</v>
      </c>
      <c r="M58" s="76">
        <v>322.96650717703352</v>
      </c>
      <c r="N58" s="76">
        <v>262.8635346756152</v>
      </c>
      <c r="O58" s="76">
        <v>133.11148086522462</v>
      </c>
      <c r="P58" s="76">
        <v>58.139534883720941</v>
      </c>
      <c r="Q58" s="76">
        <v>187.59169985328023</v>
      </c>
      <c r="R58" s="76">
        <v>109.84987184181617</v>
      </c>
      <c r="S58" s="76">
        <v>155.50239234449768</v>
      </c>
      <c r="T58" s="76">
        <v>167.78523489932897</v>
      </c>
      <c r="U58" s="76">
        <v>149.75041597337767</v>
      </c>
      <c r="V58" s="76">
        <v>25.839793281653751</v>
      </c>
      <c r="W58" s="76">
        <v>122.6158038147139</v>
      </c>
      <c r="X58" s="76">
        <v>3.6616623947272071</v>
      </c>
      <c r="Y58" s="76">
        <v>41.866028708133989</v>
      </c>
      <c r="Z58" s="76">
        <v>106.26398210290829</v>
      </c>
      <c r="AA58" s="76">
        <v>116.47254575707153</v>
      </c>
      <c r="AB58" s="76">
        <v>51.679586563307502</v>
      </c>
      <c r="AC58" s="76">
        <v>58.687906099350236</v>
      </c>
    </row>
    <row r="59" spans="1:29" ht="12.75">
      <c r="A59" s="80">
        <v>4</v>
      </c>
      <c r="B59" s="80">
        <v>2</v>
      </c>
      <c r="C59" s="80">
        <v>3</v>
      </c>
      <c r="D59" s="65">
        <v>962004</v>
      </c>
      <c r="E59" s="26" t="s">
        <v>149</v>
      </c>
      <c r="F59" s="76">
        <v>539.93250843644569</v>
      </c>
      <c r="G59" s="76">
        <v>743.63992172211363</v>
      </c>
      <c r="H59" s="76">
        <v>759.25925925925924</v>
      </c>
      <c r="I59" s="76">
        <v>736</v>
      </c>
      <c r="J59" s="76">
        <v>396.82539682539681</v>
      </c>
      <c r="K59" s="76">
        <v>628.86933854675794</v>
      </c>
      <c r="L59" s="76">
        <v>461.19235095613067</v>
      </c>
      <c r="M59" s="76">
        <v>626.22309197651668</v>
      </c>
      <c r="N59" s="76">
        <v>518.51851851851848</v>
      </c>
      <c r="O59" s="76">
        <v>448</v>
      </c>
      <c r="P59" s="76">
        <v>317.46031746031747</v>
      </c>
      <c r="Q59" s="76">
        <v>472.46660149885969</v>
      </c>
      <c r="R59" s="76">
        <v>67.491563554555682</v>
      </c>
      <c r="S59" s="76">
        <v>97.847358121330714</v>
      </c>
      <c r="T59" s="76">
        <v>111.11111111111111</v>
      </c>
      <c r="U59" s="76">
        <v>96.000000000000043</v>
      </c>
      <c r="V59" s="76">
        <v>0</v>
      </c>
      <c r="W59" s="76">
        <v>74.942978168784634</v>
      </c>
      <c r="X59" s="76">
        <v>11.248593925759279</v>
      </c>
      <c r="Y59" s="76">
        <v>19.569471624266146</v>
      </c>
      <c r="Z59" s="76">
        <v>111.11111111111111</v>
      </c>
      <c r="AA59" s="76">
        <v>160</v>
      </c>
      <c r="AB59" s="76">
        <v>39.682539682539684</v>
      </c>
      <c r="AC59" s="76">
        <v>65.167807103290968</v>
      </c>
    </row>
    <row r="60" spans="1:29" ht="12.75">
      <c r="A60" s="80">
        <v>4</v>
      </c>
      <c r="B60" s="80">
        <v>1</v>
      </c>
      <c r="C60" s="80">
        <v>3</v>
      </c>
      <c r="D60" s="65">
        <v>978004</v>
      </c>
      <c r="E60" s="26" t="s">
        <v>160</v>
      </c>
      <c r="F60" s="76">
        <v>477.37798361239743</v>
      </c>
      <c r="G60" s="76">
        <v>717.48878923766813</v>
      </c>
      <c r="H60" s="76">
        <v>815.77525661804452</v>
      </c>
      <c r="I60" s="76">
        <v>512.28437009932043</v>
      </c>
      <c r="J60" s="76">
        <v>346.34760705289682</v>
      </c>
      <c r="K60" s="76">
        <v>569.2446947601328</v>
      </c>
      <c r="L60" s="76">
        <v>370.50231563947267</v>
      </c>
      <c r="M60" s="76">
        <v>465.24663677130053</v>
      </c>
      <c r="N60" s="76">
        <v>453.80875202593216</v>
      </c>
      <c r="O60" s="76">
        <v>193.4134866701516</v>
      </c>
      <c r="P60" s="76">
        <v>157.43073047858948</v>
      </c>
      <c r="Q60" s="76">
        <v>334.90898119279905</v>
      </c>
      <c r="R60" s="76">
        <v>81.938012112575706</v>
      </c>
      <c r="S60" s="76">
        <v>61.659192825112122</v>
      </c>
      <c r="T60" s="76">
        <v>81.037277147487842</v>
      </c>
      <c r="U60" s="76">
        <v>41.819132253005755</v>
      </c>
      <c r="V60" s="76">
        <v>50.377833753148614</v>
      </c>
      <c r="W60" s="76">
        <v>65.372623956552346</v>
      </c>
      <c r="X60" s="76">
        <v>14.250089063056643</v>
      </c>
      <c r="Y60" s="76">
        <v>50.448430493273541</v>
      </c>
      <c r="Z60" s="76">
        <v>59.427336574824423</v>
      </c>
      <c r="AA60" s="76">
        <v>62.728698379508643</v>
      </c>
      <c r="AB60" s="76">
        <v>37.783375314861466</v>
      </c>
      <c r="AC60" s="76">
        <v>42.240772402695363</v>
      </c>
    </row>
    <row r="61" spans="1:29" ht="12.75">
      <c r="A61" s="80">
        <v>4</v>
      </c>
      <c r="B61" s="80">
        <v>2</v>
      </c>
      <c r="C61" s="80">
        <v>3</v>
      </c>
      <c r="D61" s="65">
        <v>562008</v>
      </c>
      <c r="E61" s="26" t="s">
        <v>105</v>
      </c>
      <c r="F61" s="76">
        <v>222.1074380165289</v>
      </c>
      <c r="G61" s="76">
        <v>637.61097659402742</v>
      </c>
      <c r="H61" s="76">
        <v>576.27118644067809</v>
      </c>
      <c r="I61" s="76">
        <v>580.43117744610277</v>
      </c>
      <c r="J61" s="76">
        <v>132.92433537832312</v>
      </c>
      <c r="K61" s="76">
        <v>417.49502982107356</v>
      </c>
      <c r="L61" s="76">
        <v>129.1322314049587</v>
      </c>
      <c r="M61" s="76">
        <v>201.77562550443901</v>
      </c>
      <c r="N61" s="76">
        <v>135.59322033898303</v>
      </c>
      <c r="O61" s="76">
        <v>91.210613598673334</v>
      </c>
      <c r="P61" s="76">
        <v>30.674846625766872</v>
      </c>
      <c r="Q61" s="76">
        <v>122.34286588163327</v>
      </c>
      <c r="R61" s="76">
        <v>77.47933884297521</v>
      </c>
      <c r="S61" s="76">
        <v>153.34947538337366</v>
      </c>
      <c r="T61" s="76">
        <v>177.96610169491532</v>
      </c>
      <c r="U61" s="76">
        <v>132.66998341625208</v>
      </c>
      <c r="V61" s="76">
        <v>10.224948875255624</v>
      </c>
      <c r="W61" s="76">
        <v>110.10857929346997</v>
      </c>
      <c r="X61" s="76">
        <v>10.330578512396695</v>
      </c>
      <c r="Y61" s="76">
        <v>112.99435028248587</v>
      </c>
      <c r="Z61" s="76">
        <v>110.16949152542372</v>
      </c>
      <c r="AA61" s="76">
        <v>215.5887230514096</v>
      </c>
      <c r="AB61" s="76">
        <v>71.574642126789371</v>
      </c>
      <c r="AC61" s="76">
        <v>94.815721058265794</v>
      </c>
    </row>
    <row r="62" spans="1:29" ht="12.75">
      <c r="A62" s="80">
        <v>4</v>
      </c>
      <c r="B62" s="80">
        <v>2</v>
      </c>
      <c r="C62" s="80">
        <v>3</v>
      </c>
      <c r="D62" s="65">
        <v>158004</v>
      </c>
      <c r="E62" s="26" t="s">
        <v>30</v>
      </c>
      <c r="F62" s="76">
        <v>233.02531137002813</v>
      </c>
      <c r="G62" s="76">
        <v>332.92978208232438</v>
      </c>
      <c r="H62" s="76">
        <v>482.59010384850336</v>
      </c>
      <c r="I62" s="76">
        <v>460.3270745003029</v>
      </c>
      <c r="J62" s="76">
        <v>159.48963317384369</v>
      </c>
      <c r="K62" s="76">
        <v>331.68259818035244</v>
      </c>
      <c r="L62" s="76">
        <v>176.77782241864202</v>
      </c>
      <c r="M62" s="76">
        <v>163.43825665859558</v>
      </c>
      <c r="N62" s="76">
        <v>207.69700671960905</v>
      </c>
      <c r="O62" s="76">
        <v>121.13870381586915</v>
      </c>
      <c r="P62" s="76">
        <v>79.744816586921829</v>
      </c>
      <c r="Q62" s="76">
        <v>155.47621789704016</v>
      </c>
      <c r="R62" s="76">
        <v>24.106066693451183</v>
      </c>
      <c r="S62" s="76">
        <v>72.639225181598079</v>
      </c>
      <c r="T62" s="76">
        <v>48.869883934025665</v>
      </c>
      <c r="U62" s="76">
        <v>72.683222289521524</v>
      </c>
      <c r="V62" s="76">
        <v>0</v>
      </c>
      <c r="W62" s="76">
        <v>43.763676148796506</v>
      </c>
      <c r="X62" s="76">
        <v>4.017677782241865</v>
      </c>
      <c r="Y62" s="76">
        <v>54.479418886198545</v>
      </c>
      <c r="Z62" s="76">
        <v>67.196090409285262</v>
      </c>
      <c r="AA62" s="76">
        <v>78.740157480314977</v>
      </c>
      <c r="AB62" s="76">
        <v>0</v>
      </c>
      <c r="AC62" s="76">
        <v>39.156973396291612</v>
      </c>
    </row>
    <row r="63" spans="1:29" ht="12.75">
      <c r="A63" s="80">
        <v>4</v>
      </c>
      <c r="B63" s="80">
        <v>2</v>
      </c>
      <c r="C63" s="80">
        <v>3</v>
      </c>
      <c r="D63" s="65">
        <v>954012</v>
      </c>
      <c r="E63" s="26" t="s">
        <v>139</v>
      </c>
      <c r="F63" s="76">
        <v>327.86885245901635</v>
      </c>
      <c r="G63" s="76">
        <v>443.7869822485207</v>
      </c>
      <c r="H63" s="76">
        <v>306.02171767028631</v>
      </c>
      <c r="I63" s="76">
        <v>290.97963142580028</v>
      </c>
      <c r="J63" s="76">
        <v>32.89473684210526</v>
      </c>
      <c r="K63" s="76">
        <v>290.59528002817893</v>
      </c>
      <c r="L63" s="76">
        <v>269.32084309133484</v>
      </c>
      <c r="M63" s="76">
        <v>207.10059171597635</v>
      </c>
      <c r="N63" s="76">
        <v>157.9466929911155</v>
      </c>
      <c r="O63" s="76">
        <v>135.79049466537347</v>
      </c>
      <c r="P63" s="76">
        <v>21.929824561403507</v>
      </c>
      <c r="Q63" s="76">
        <v>174.35716801690734</v>
      </c>
      <c r="R63" s="76">
        <v>40.983606557377051</v>
      </c>
      <c r="S63" s="76">
        <v>88.75739644970416</v>
      </c>
      <c r="T63" s="76">
        <v>59.230009871668315</v>
      </c>
      <c r="U63" s="76">
        <v>77.594568380213389</v>
      </c>
      <c r="V63" s="76">
        <v>0</v>
      </c>
      <c r="W63" s="76">
        <v>52.835505459668894</v>
      </c>
      <c r="X63" s="76">
        <v>0</v>
      </c>
      <c r="Y63" s="76">
        <v>49.30966469428008</v>
      </c>
      <c r="Z63" s="76">
        <v>69.101678183613032</v>
      </c>
      <c r="AA63" s="76">
        <v>29.097963142580021</v>
      </c>
      <c r="AB63" s="76">
        <v>10.964912280701753</v>
      </c>
      <c r="AC63" s="76">
        <v>28.178936245156745</v>
      </c>
    </row>
    <row r="64" spans="1:29" ht="12.75">
      <c r="A64" s="80">
        <v>4</v>
      </c>
      <c r="B64" s="80">
        <v>2</v>
      </c>
      <c r="C64" s="80">
        <v>3</v>
      </c>
      <c r="D64" s="65">
        <v>370016</v>
      </c>
      <c r="E64" s="26" t="s">
        <v>73</v>
      </c>
      <c r="F64" s="76">
        <v>183.22475570032574</v>
      </c>
      <c r="G64" s="76">
        <v>350.87719298245617</v>
      </c>
      <c r="H64" s="76">
        <v>450.33112582781456</v>
      </c>
      <c r="I64" s="76">
        <v>330.83645443196019</v>
      </c>
      <c r="J64" s="76">
        <v>79.936051159072761</v>
      </c>
      <c r="K64" s="76">
        <v>275.18545106484805</v>
      </c>
      <c r="L64" s="76">
        <v>105.86319218241046</v>
      </c>
      <c r="M64" s="76">
        <v>142.949967511371</v>
      </c>
      <c r="N64" s="76">
        <v>125.82781456953646</v>
      </c>
      <c r="O64" s="76">
        <v>74.906367041198536</v>
      </c>
      <c r="P64" s="76">
        <v>15.987210231814547</v>
      </c>
      <c r="Q64" s="76">
        <v>96.91313711414216</v>
      </c>
      <c r="R64" s="76">
        <v>69.218241042345269</v>
      </c>
      <c r="S64" s="76">
        <v>116.95906432748542</v>
      </c>
      <c r="T64" s="76">
        <v>132.4503311258278</v>
      </c>
      <c r="U64" s="76">
        <v>99.875156054931352</v>
      </c>
      <c r="V64" s="76">
        <v>7.9936051159072798</v>
      </c>
      <c r="W64" s="76">
        <v>86.14501076812634</v>
      </c>
      <c r="X64" s="76">
        <v>8.1433224755700326</v>
      </c>
      <c r="Y64" s="76">
        <v>71.4749837556855</v>
      </c>
      <c r="Z64" s="76">
        <v>112.58278145695367</v>
      </c>
      <c r="AA64" s="76">
        <v>99.875156054931352</v>
      </c>
      <c r="AB64" s="76">
        <v>47.961630695443652</v>
      </c>
      <c r="AC64" s="76">
        <v>62.21584111031347</v>
      </c>
    </row>
    <row r="65" spans="1:29" ht="12.75">
      <c r="A65" s="80">
        <v>4</v>
      </c>
      <c r="B65" s="80">
        <v>2</v>
      </c>
      <c r="C65" s="80">
        <v>3</v>
      </c>
      <c r="D65" s="65">
        <v>962016</v>
      </c>
      <c r="E65" s="26" t="s">
        <v>150</v>
      </c>
      <c r="F65" s="76">
        <v>123.45679012345678</v>
      </c>
      <c r="G65" s="76">
        <v>167.33067729083666</v>
      </c>
      <c r="H65" s="76">
        <v>294.80217222653221</v>
      </c>
      <c r="I65" s="76">
        <v>258.11209439528022</v>
      </c>
      <c r="J65" s="76">
        <v>68.159688412852972</v>
      </c>
      <c r="K65" s="76">
        <v>181.9240285256877</v>
      </c>
      <c r="L65" s="76">
        <v>56.584362139917701</v>
      </c>
      <c r="M65" s="76">
        <v>87.649402390438254</v>
      </c>
      <c r="N65" s="76">
        <v>124.12723041117145</v>
      </c>
      <c r="O65" s="76">
        <v>81.120943952802364</v>
      </c>
      <c r="P65" s="76">
        <v>9.7370983446932797</v>
      </c>
      <c r="Q65" s="76">
        <v>72.769611410275061</v>
      </c>
      <c r="R65" s="76">
        <v>66.872427983539097</v>
      </c>
      <c r="S65" s="76">
        <v>55.776892430278892</v>
      </c>
      <c r="T65" s="76">
        <v>131.88518231186967</v>
      </c>
      <c r="U65" s="76">
        <v>51.622418879056056</v>
      </c>
      <c r="V65" s="76">
        <v>0</v>
      </c>
      <c r="W65" s="76">
        <v>64.037258041042065</v>
      </c>
      <c r="X65" s="76">
        <v>0</v>
      </c>
      <c r="Y65" s="76">
        <v>0</v>
      </c>
      <c r="Z65" s="76">
        <v>31.031807602792856</v>
      </c>
      <c r="AA65" s="76">
        <v>117.99410029498524</v>
      </c>
      <c r="AB65" s="76">
        <v>38.948393378773126</v>
      </c>
      <c r="AC65" s="76">
        <v>34.929413476932034</v>
      </c>
    </row>
    <row r="66" spans="1:29" ht="12.75">
      <c r="A66" s="80">
        <v>4</v>
      </c>
      <c r="B66" s="80">
        <v>2</v>
      </c>
      <c r="C66" s="80">
        <v>3</v>
      </c>
      <c r="D66" s="65">
        <v>370020</v>
      </c>
      <c r="E66" s="26" t="s">
        <v>74</v>
      </c>
      <c r="F66" s="76">
        <v>227.84810126582278</v>
      </c>
      <c r="G66" s="76">
        <v>506.97084917617235</v>
      </c>
      <c r="H66" s="76">
        <v>523.72150338878623</v>
      </c>
      <c r="I66" s="76">
        <v>299.36672423719057</v>
      </c>
      <c r="J66" s="76">
        <v>111.27596439169142</v>
      </c>
      <c r="K66" s="76">
        <v>330.40665434380776</v>
      </c>
      <c r="L66" s="76">
        <v>185.65400843881855</v>
      </c>
      <c r="M66" s="76">
        <v>323.19391634980997</v>
      </c>
      <c r="N66" s="76">
        <v>277.26432532347508</v>
      </c>
      <c r="O66" s="76">
        <v>132.41220495106506</v>
      </c>
      <c r="P66" s="76">
        <v>37.091988130563827</v>
      </c>
      <c r="Q66" s="76">
        <v>194.08502772643251</v>
      </c>
      <c r="R66" s="76">
        <v>37.974683544303794</v>
      </c>
      <c r="S66" s="76">
        <v>95.057034220532316</v>
      </c>
      <c r="T66" s="76">
        <v>154.03573629081947</v>
      </c>
      <c r="U66" s="76">
        <v>80.598733448474377</v>
      </c>
      <c r="V66" s="76">
        <v>0</v>
      </c>
      <c r="W66" s="76">
        <v>72.781885397412196</v>
      </c>
      <c r="X66" s="76">
        <v>4.2194092827004219</v>
      </c>
      <c r="Y66" s="76">
        <v>50.697084917617254</v>
      </c>
      <c r="Z66" s="76">
        <v>73.937153419593372</v>
      </c>
      <c r="AA66" s="76">
        <v>63.327576280944164</v>
      </c>
      <c r="AB66" s="76">
        <v>51.928783382789327</v>
      </c>
      <c r="AC66" s="76">
        <v>45.055452865064701</v>
      </c>
    </row>
    <row r="67" spans="1:29" ht="12.75">
      <c r="A67" s="80">
        <v>4</v>
      </c>
      <c r="B67" s="80">
        <v>2</v>
      </c>
      <c r="C67" s="80">
        <v>3</v>
      </c>
      <c r="D67" s="65">
        <v>978020</v>
      </c>
      <c r="E67" s="26" t="s">
        <v>161</v>
      </c>
      <c r="F67" s="76">
        <v>376.69732807709141</v>
      </c>
      <c r="G67" s="76">
        <v>500.70521861777149</v>
      </c>
      <c r="H67" s="76">
        <v>658.52002715546507</v>
      </c>
      <c r="I67" s="76">
        <v>533.94858272907061</v>
      </c>
      <c r="J67" s="76">
        <v>180.77239112571905</v>
      </c>
      <c r="K67" s="76">
        <v>451.44157814871016</v>
      </c>
      <c r="L67" s="76">
        <v>306.61410424879529</v>
      </c>
      <c r="M67" s="76">
        <v>303.24400564174897</v>
      </c>
      <c r="N67" s="76">
        <v>217.24372029871012</v>
      </c>
      <c r="O67" s="76">
        <v>171.39090309822021</v>
      </c>
      <c r="P67" s="76">
        <v>41.084634346754299</v>
      </c>
      <c r="Q67" s="76">
        <v>222.55943348507839</v>
      </c>
      <c r="R67" s="76">
        <v>61.32282084975909</v>
      </c>
      <c r="S67" s="76">
        <v>91.678420310296246</v>
      </c>
      <c r="T67" s="76">
        <v>142.56619144602851</v>
      </c>
      <c r="U67" s="76">
        <v>125.24719841793019</v>
      </c>
      <c r="V67" s="76">
        <v>32.867707477403457</v>
      </c>
      <c r="W67" s="76">
        <v>89.782498735457779</v>
      </c>
      <c r="X67" s="76">
        <v>4.3802014892685053</v>
      </c>
      <c r="Y67" s="76">
        <v>84.626234132581104</v>
      </c>
      <c r="Z67" s="76">
        <v>196.87712152070605</v>
      </c>
      <c r="AA67" s="76">
        <v>138.43111404087011</v>
      </c>
      <c r="AB67" s="76">
        <v>98.603122432210412</v>
      </c>
      <c r="AC67" s="76">
        <v>94.840667678300449</v>
      </c>
    </row>
    <row r="68" spans="1:29" ht="12.75">
      <c r="A68" s="80">
        <v>4</v>
      </c>
      <c r="B68" s="80">
        <v>2</v>
      </c>
      <c r="C68" s="80">
        <v>3</v>
      </c>
      <c r="D68" s="65">
        <v>170020</v>
      </c>
      <c r="E68" s="26" t="s">
        <v>49</v>
      </c>
      <c r="F68" s="76">
        <v>295.69892473118279</v>
      </c>
      <c r="G68" s="76">
        <v>498.91540130151867</v>
      </c>
      <c r="H68" s="76">
        <v>625.90975254730711</v>
      </c>
      <c r="I68" s="76">
        <v>532.45805981035744</v>
      </c>
      <c r="J68" s="76">
        <v>153.45268542199489</v>
      </c>
      <c r="K68" s="76">
        <v>414.17761847869377</v>
      </c>
      <c r="L68" s="76">
        <v>246.415770609319</v>
      </c>
      <c r="M68" s="76">
        <v>296.45697758496044</v>
      </c>
      <c r="N68" s="76">
        <v>232.89665211062587</v>
      </c>
      <c r="O68" s="76">
        <v>196.9365426695843</v>
      </c>
      <c r="P68" s="76">
        <v>34.10059676044331</v>
      </c>
      <c r="Q68" s="76">
        <v>211.07128634010357</v>
      </c>
      <c r="R68" s="76">
        <v>44.802867383512542</v>
      </c>
      <c r="S68" s="76">
        <v>151.8438177874186</v>
      </c>
      <c r="T68" s="76">
        <v>203.78457059679769</v>
      </c>
      <c r="U68" s="76">
        <v>153.17286652078769</v>
      </c>
      <c r="V68" s="76">
        <v>51.150895140664964</v>
      </c>
      <c r="W68" s="76">
        <v>114.16434355502456</v>
      </c>
      <c r="X68" s="76">
        <v>4.4802867383512543</v>
      </c>
      <c r="Y68" s="76">
        <v>50.614605929139557</v>
      </c>
      <c r="Z68" s="76">
        <v>145.5604075691412</v>
      </c>
      <c r="AA68" s="76">
        <v>145.87892049598833</v>
      </c>
      <c r="AB68" s="76">
        <v>42.625745950554148</v>
      </c>
      <c r="AC68" s="76">
        <v>70.35709544670118</v>
      </c>
    </row>
    <row r="69" spans="1:29" ht="12.75">
      <c r="A69" s="80">
        <v>4</v>
      </c>
      <c r="B69" s="80">
        <v>2</v>
      </c>
      <c r="C69" s="80">
        <v>3</v>
      </c>
      <c r="D69" s="65">
        <v>154036</v>
      </c>
      <c r="E69" s="26" t="s">
        <v>29</v>
      </c>
      <c r="F69" s="76">
        <v>252.57915332621843</v>
      </c>
      <c r="G69" s="76">
        <v>341.78610804851161</v>
      </c>
      <c r="H69" s="76">
        <v>402.39260467645477</v>
      </c>
      <c r="I69" s="76">
        <v>356.95258391049549</v>
      </c>
      <c r="J69" s="76">
        <v>89.186176142697875</v>
      </c>
      <c r="K69" s="76">
        <v>286.13714849531334</v>
      </c>
      <c r="L69" s="76">
        <v>131.62575595873355</v>
      </c>
      <c r="M69" s="76">
        <v>143.329658213892</v>
      </c>
      <c r="N69" s="76">
        <v>146.8189233278957</v>
      </c>
      <c r="O69" s="76">
        <v>69.259456579648358</v>
      </c>
      <c r="P69" s="76">
        <v>27.870680044593104</v>
      </c>
      <c r="Q69" s="76">
        <v>106.56142081894427</v>
      </c>
      <c r="R69" s="76">
        <v>106.72358591248666</v>
      </c>
      <c r="S69" s="76">
        <v>104.74090407938257</v>
      </c>
      <c r="T69" s="76">
        <v>70.690592713431229</v>
      </c>
      <c r="U69" s="76">
        <v>58.604155567394798</v>
      </c>
      <c r="V69" s="76">
        <v>27.870680044593076</v>
      </c>
      <c r="W69" s="76">
        <v>76.961026147015289</v>
      </c>
      <c r="X69" s="76">
        <v>14.22981145499822</v>
      </c>
      <c r="Y69" s="76">
        <v>49.614112458654944</v>
      </c>
      <c r="Z69" s="76">
        <v>97.879282218597112</v>
      </c>
      <c r="AA69" s="76">
        <v>165.15716568993074</v>
      </c>
      <c r="AB69" s="76">
        <v>33.444816053511715</v>
      </c>
      <c r="AC69" s="76">
        <v>67.094227923038986</v>
      </c>
    </row>
    <row r="70" spans="1:29" ht="12.75">
      <c r="A70" s="80">
        <v>4</v>
      </c>
      <c r="B70" s="80">
        <v>1</v>
      </c>
      <c r="C70" s="80">
        <v>3</v>
      </c>
      <c r="D70" s="65">
        <v>158026</v>
      </c>
      <c r="E70" s="26" t="s">
        <v>36</v>
      </c>
      <c r="F70" s="76">
        <v>262.78906797477225</v>
      </c>
      <c r="G70" s="76">
        <v>488.94062863795114</v>
      </c>
      <c r="H70" s="76">
        <v>497.54299754299757</v>
      </c>
      <c r="I70" s="76">
        <v>545.23666866387055</v>
      </c>
      <c r="J70" s="76">
        <v>286.43639427127215</v>
      </c>
      <c r="K70" s="76">
        <v>403.04770318021201</v>
      </c>
      <c r="L70" s="76">
        <v>143.65802382620885</v>
      </c>
      <c r="M70" s="76">
        <v>279.39464493597205</v>
      </c>
      <c r="N70" s="76">
        <v>221.13022113022112</v>
      </c>
      <c r="O70" s="76">
        <v>191.73157579388857</v>
      </c>
      <c r="P70" s="76">
        <v>58.972198820556045</v>
      </c>
      <c r="Q70" s="76">
        <v>181.09540636042402</v>
      </c>
      <c r="R70" s="76">
        <v>45.55010511562719</v>
      </c>
      <c r="S70" s="76">
        <v>46.565774155995342</v>
      </c>
      <c r="T70" s="76">
        <v>98.280098280098329</v>
      </c>
      <c r="U70" s="76">
        <v>125.82384661473931</v>
      </c>
      <c r="V70" s="76">
        <v>84.245998315080072</v>
      </c>
      <c r="W70" s="76">
        <v>75.088339222614835</v>
      </c>
      <c r="X70" s="76">
        <v>7.0077084793272597</v>
      </c>
      <c r="Y70" s="76">
        <v>58.207217694994199</v>
      </c>
      <c r="Z70" s="76">
        <v>85.995085995085972</v>
      </c>
      <c r="AA70" s="76">
        <v>95.865787896944283</v>
      </c>
      <c r="AB70" s="76">
        <v>42.122999157540015</v>
      </c>
      <c r="AC70" s="76">
        <v>51.899293286219077</v>
      </c>
    </row>
    <row r="71" spans="1:29" ht="12.75">
      <c r="A71" s="80">
        <v>4</v>
      </c>
      <c r="B71" s="80">
        <v>1</v>
      </c>
      <c r="C71" s="80">
        <v>3</v>
      </c>
      <c r="D71" s="65">
        <v>562028</v>
      </c>
      <c r="E71" s="26" t="s">
        <v>111</v>
      </c>
      <c r="F71" s="76">
        <v>366.64695446481369</v>
      </c>
      <c r="G71" s="76">
        <v>569.43056943056945</v>
      </c>
      <c r="H71" s="76">
        <v>431.26684636118603</v>
      </c>
      <c r="I71" s="76">
        <v>425.71676802780183</v>
      </c>
      <c r="J71" s="76">
        <v>104.76190476190476</v>
      </c>
      <c r="K71" s="76">
        <v>377.95537795537791</v>
      </c>
      <c r="L71" s="76">
        <v>212.89178001182725</v>
      </c>
      <c r="M71" s="76">
        <v>239.76023976023978</v>
      </c>
      <c r="N71" s="76">
        <v>143.75561545372867</v>
      </c>
      <c r="O71" s="76">
        <v>104.25716768027797</v>
      </c>
      <c r="P71" s="76">
        <v>28.571428571428573</v>
      </c>
      <c r="Q71" s="76">
        <v>151.51515151515153</v>
      </c>
      <c r="R71" s="76">
        <v>124.18687167356593</v>
      </c>
      <c r="S71" s="76">
        <v>279.72027972027973</v>
      </c>
      <c r="T71" s="76">
        <v>197.66397124887689</v>
      </c>
      <c r="U71" s="76">
        <v>121.6333622936577</v>
      </c>
      <c r="V71" s="76">
        <v>28.571428571428577</v>
      </c>
      <c r="W71" s="76">
        <v>146.52014652014651</v>
      </c>
      <c r="X71" s="76">
        <v>17.740981667652282</v>
      </c>
      <c r="Y71" s="76">
        <v>29.970029970029973</v>
      </c>
      <c r="Z71" s="76">
        <v>80.86253369272238</v>
      </c>
      <c r="AA71" s="76">
        <v>156.38575152041705</v>
      </c>
      <c r="AB71" s="76">
        <v>0</v>
      </c>
      <c r="AC71" s="76">
        <v>54.945054945054949</v>
      </c>
    </row>
    <row r="72" spans="1:29" ht="12.75">
      <c r="A72" s="80">
        <v>4</v>
      </c>
      <c r="B72" s="80">
        <v>2</v>
      </c>
      <c r="C72" s="80">
        <v>3</v>
      </c>
      <c r="D72" s="65">
        <v>954024</v>
      </c>
      <c r="E72" s="26" t="s">
        <v>142</v>
      </c>
      <c r="F72" s="76">
        <v>467.17918391484324</v>
      </c>
      <c r="G72" s="76">
        <v>679.88668555240804</v>
      </c>
      <c r="H72" s="76">
        <v>784.31372549019591</v>
      </c>
      <c r="I72" s="76">
        <v>756.70498084291171</v>
      </c>
      <c r="J72" s="76">
        <v>490.32258064516128</v>
      </c>
      <c r="K72" s="76">
        <v>622.65163714439063</v>
      </c>
      <c r="L72" s="76">
        <v>342.99231224127732</v>
      </c>
      <c r="M72" s="76">
        <v>462.70066100094431</v>
      </c>
      <c r="N72" s="76">
        <v>470.58823529411751</v>
      </c>
      <c r="O72" s="76">
        <v>459.77011494252861</v>
      </c>
      <c r="P72" s="76">
        <v>232.25806451612897</v>
      </c>
      <c r="Q72" s="76">
        <v>395.41957416353546</v>
      </c>
      <c r="R72" s="76">
        <v>88.70490833826139</v>
      </c>
      <c r="S72" s="76">
        <v>103.8715769593957</v>
      </c>
      <c r="T72" s="76">
        <v>127.45098039215688</v>
      </c>
      <c r="U72" s="76">
        <v>124.52107279693482</v>
      </c>
      <c r="V72" s="76">
        <v>51.612903225806463</v>
      </c>
      <c r="W72" s="76">
        <v>100.19681517266059</v>
      </c>
      <c r="X72" s="76">
        <v>29.568302779420467</v>
      </c>
      <c r="Y72" s="76">
        <v>47.214353163361679</v>
      </c>
      <c r="Z72" s="76">
        <v>117.64705882352943</v>
      </c>
      <c r="AA72" s="76">
        <v>153.25670498084287</v>
      </c>
      <c r="AB72" s="76">
        <v>116.12903225806454</v>
      </c>
      <c r="AC72" s="76">
        <v>84.093755591340141</v>
      </c>
    </row>
    <row r="73" spans="1:29" ht="12.75">
      <c r="A73" s="80">
        <v>4</v>
      </c>
      <c r="B73" s="80">
        <v>2</v>
      </c>
      <c r="C73" s="80">
        <v>3</v>
      </c>
      <c r="D73" s="65">
        <v>978032</v>
      </c>
      <c r="E73" s="26" t="s">
        <v>164</v>
      </c>
      <c r="F73" s="76">
        <v>227.11631108052308</v>
      </c>
      <c r="G73" s="76">
        <v>341.03410341034095</v>
      </c>
      <c r="H73" s="76">
        <v>376.78207739307538</v>
      </c>
      <c r="I73" s="76">
        <v>439.02439024390247</v>
      </c>
      <c r="J73" s="76">
        <v>229.88505747126436</v>
      </c>
      <c r="K73" s="76">
        <v>318.3229813664596</v>
      </c>
      <c r="L73" s="76">
        <v>151.41087405368208</v>
      </c>
      <c r="M73" s="76">
        <v>77.007700770077037</v>
      </c>
      <c r="N73" s="76">
        <v>142.56619144602851</v>
      </c>
      <c r="O73" s="76">
        <v>78.048780487804876</v>
      </c>
      <c r="P73" s="76">
        <v>76.628352490421449</v>
      </c>
      <c r="Q73" s="76">
        <v>110.63664596273294</v>
      </c>
      <c r="R73" s="76">
        <v>68.823124569855466</v>
      </c>
      <c r="S73" s="76">
        <v>187.01870187018696</v>
      </c>
      <c r="T73" s="76">
        <v>91.649694501018331</v>
      </c>
      <c r="U73" s="76">
        <v>117.07317073170736</v>
      </c>
      <c r="V73" s="76">
        <v>12.771392081736908</v>
      </c>
      <c r="W73" s="76">
        <v>95.108695652173921</v>
      </c>
      <c r="X73" s="76">
        <v>6.8823124569855469</v>
      </c>
      <c r="Y73" s="76">
        <v>66.006600660066013</v>
      </c>
      <c r="Z73" s="76">
        <v>112.01629327902236</v>
      </c>
      <c r="AA73" s="76">
        <v>165.85365853658539</v>
      </c>
      <c r="AB73" s="76">
        <v>63.856960408684557</v>
      </c>
      <c r="AC73" s="76">
        <v>77.639751552795033</v>
      </c>
    </row>
    <row r="74" spans="1:29" ht="12.75">
      <c r="A74" s="80">
        <v>4</v>
      </c>
      <c r="B74" s="80">
        <v>2</v>
      </c>
      <c r="C74" s="80">
        <v>3</v>
      </c>
      <c r="D74" s="65">
        <v>382060</v>
      </c>
      <c r="E74" s="26" t="s">
        <v>93</v>
      </c>
      <c r="F74" s="76">
        <v>127.59170653907496</v>
      </c>
      <c r="G74" s="76">
        <v>205.8640049906426</v>
      </c>
      <c r="H74" s="76">
        <v>287.58169934640523</v>
      </c>
      <c r="I74" s="76">
        <v>294.11764705882354</v>
      </c>
      <c r="J74" s="76">
        <v>83.841463414634148</v>
      </c>
      <c r="K74" s="76">
        <v>195.29879546251902</v>
      </c>
      <c r="L74" s="76">
        <v>75.757575757575765</v>
      </c>
      <c r="M74" s="76">
        <v>106.0511540860886</v>
      </c>
      <c r="N74" s="76">
        <v>84.967320261437905</v>
      </c>
      <c r="O74" s="76">
        <v>106.38297872340425</v>
      </c>
      <c r="P74" s="76">
        <v>0</v>
      </c>
      <c r="Q74" s="76">
        <v>77.183955092971587</v>
      </c>
      <c r="R74" s="76">
        <v>43.859649122807021</v>
      </c>
      <c r="S74" s="76">
        <v>68.621334996880847</v>
      </c>
      <c r="T74" s="76">
        <v>78.431372549019613</v>
      </c>
      <c r="U74" s="76">
        <v>37.546933667083863</v>
      </c>
      <c r="V74" s="76">
        <v>0</v>
      </c>
      <c r="W74" s="76">
        <v>46.778154601800956</v>
      </c>
      <c r="X74" s="76">
        <v>0</v>
      </c>
      <c r="Y74" s="76">
        <v>24.953212726138503</v>
      </c>
      <c r="Z74" s="76">
        <v>58.823529411764682</v>
      </c>
      <c r="AA74" s="76">
        <v>75.093867334167726</v>
      </c>
      <c r="AB74" s="76">
        <v>53.353658536585364</v>
      </c>
      <c r="AC74" s="76">
        <v>37.422523681440765</v>
      </c>
    </row>
    <row r="75" spans="1:29" ht="12.75">
      <c r="A75" s="80">
        <v>4</v>
      </c>
      <c r="B75" s="80">
        <v>2</v>
      </c>
      <c r="C75" s="80">
        <v>3</v>
      </c>
      <c r="D75" s="65">
        <v>962060</v>
      </c>
      <c r="E75" s="26" t="s">
        <v>155</v>
      </c>
      <c r="F75" s="76">
        <v>150.04413062665489</v>
      </c>
      <c r="G75" s="76">
        <v>217.70682148040638</v>
      </c>
      <c r="H75" s="76">
        <v>206.32737276478679</v>
      </c>
      <c r="I75" s="76">
        <v>209.20502092050208</v>
      </c>
      <c r="J75" s="76">
        <v>85.470085470085479</v>
      </c>
      <c r="K75" s="76">
        <v>173.98078421189302</v>
      </c>
      <c r="L75" s="76">
        <v>114.73962930273611</v>
      </c>
      <c r="M75" s="76">
        <v>116.11030478955007</v>
      </c>
      <c r="N75" s="76">
        <v>110.04126547455296</v>
      </c>
      <c r="O75" s="76">
        <v>0</v>
      </c>
      <c r="P75" s="76">
        <v>17.094017094017094</v>
      </c>
      <c r="Q75" s="76">
        <v>77.901843676967019</v>
      </c>
      <c r="R75" s="76">
        <v>26.478375992939103</v>
      </c>
      <c r="S75" s="76">
        <v>14.513788098693759</v>
      </c>
      <c r="T75" s="76">
        <v>41.265474552957365</v>
      </c>
      <c r="U75" s="76">
        <v>69.735006973500703</v>
      </c>
      <c r="V75" s="76">
        <v>17.094017094017094</v>
      </c>
      <c r="W75" s="76">
        <v>33.757465593352379</v>
      </c>
      <c r="X75" s="76">
        <v>8.8261253309796999</v>
      </c>
      <c r="Y75" s="76">
        <v>87.082728592162567</v>
      </c>
      <c r="Z75" s="76">
        <v>13.755158184319122</v>
      </c>
      <c r="AA75" s="76">
        <v>83.682008368200826</v>
      </c>
      <c r="AB75" s="76">
        <v>17.094017094017094</v>
      </c>
      <c r="AC75" s="76">
        <v>38.950921838483517</v>
      </c>
    </row>
    <row r="76" spans="1:29" ht="12.75">
      <c r="A76" s="80">
        <v>4</v>
      </c>
      <c r="B76" s="80">
        <v>2</v>
      </c>
      <c r="C76" s="80">
        <v>3</v>
      </c>
      <c r="D76" s="65">
        <v>362040</v>
      </c>
      <c r="E76" s="26" t="s">
        <v>70</v>
      </c>
      <c r="F76" s="76">
        <v>155.92077538980192</v>
      </c>
      <c r="G76" s="76">
        <v>250.52192066805847</v>
      </c>
      <c r="H76" s="76">
        <v>356.87732342007445</v>
      </c>
      <c r="I76" s="76">
        <v>435.10324483775815</v>
      </c>
      <c r="J76" s="76">
        <v>112.99435028248591</v>
      </c>
      <c r="K76" s="76">
        <v>250.32258064516131</v>
      </c>
      <c r="L76" s="76">
        <v>88.495575221238937</v>
      </c>
      <c r="M76" s="76">
        <v>111.34307585247043</v>
      </c>
      <c r="N76" s="76">
        <v>89.219330855018612</v>
      </c>
      <c r="O76" s="76">
        <v>88.495575221238937</v>
      </c>
      <c r="P76" s="76">
        <v>56.497175141242934</v>
      </c>
      <c r="Q76" s="76">
        <v>87.741935483870975</v>
      </c>
      <c r="R76" s="76">
        <v>37.926675094816687</v>
      </c>
      <c r="S76" s="76">
        <v>76.548364648573425</v>
      </c>
      <c r="T76" s="76">
        <v>111.52416356877328</v>
      </c>
      <c r="U76" s="76">
        <v>95.870206489675553</v>
      </c>
      <c r="V76" s="76">
        <v>32.284100080710267</v>
      </c>
      <c r="W76" s="76">
        <v>67.096774193548413</v>
      </c>
      <c r="X76" s="76">
        <v>16.856300042140752</v>
      </c>
      <c r="Y76" s="76">
        <v>48.712595685455824</v>
      </c>
      <c r="Z76" s="76">
        <v>96.654275092936814</v>
      </c>
      <c r="AA76" s="76">
        <v>103.24483775811211</v>
      </c>
      <c r="AB76" s="76">
        <v>24.213075060532692</v>
      </c>
      <c r="AC76" s="76">
        <v>52.903225806451616</v>
      </c>
    </row>
    <row r="77" spans="1:29" ht="12.75">
      <c r="A77" s="77"/>
      <c r="B77" s="77"/>
      <c r="C77" s="77"/>
      <c r="D77" s="69"/>
      <c r="E77" s="59" t="s">
        <v>211</v>
      </c>
      <c r="F77" s="161">
        <v>272.05827696424592</v>
      </c>
      <c r="G77" s="161">
        <v>443.91691394658756</v>
      </c>
      <c r="H77" s="161">
        <v>503.88814704265178</v>
      </c>
      <c r="I77" s="161">
        <v>439.6357956493581</v>
      </c>
      <c r="J77" s="161">
        <v>165.85365853658541</v>
      </c>
      <c r="K77" s="161">
        <v>361.05710376611222</v>
      </c>
      <c r="L77" s="161">
        <v>187.81436606457046</v>
      </c>
      <c r="M77" s="161">
        <v>239.36696340257171</v>
      </c>
      <c r="N77" s="161">
        <v>213.25897415756813</v>
      </c>
      <c r="O77" s="161">
        <v>142.86258524134254</v>
      </c>
      <c r="P77" s="161">
        <v>59.930313588850176</v>
      </c>
      <c r="Q77" s="161">
        <v>173.54360192986249</v>
      </c>
      <c r="R77" s="161">
        <v>64.91736663445576</v>
      </c>
      <c r="S77" s="161">
        <v>103.65974282888232</v>
      </c>
      <c r="T77" s="161">
        <v>117.82263765611502</v>
      </c>
      <c r="U77" s="161">
        <v>94.860756600251435</v>
      </c>
      <c r="V77" s="161">
        <v>24.157955865272942</v>
      </c>
      <c r="W77" s="161">
        <v>81.011017498379772</v>
      </c>
      <c r="X77" s="161">
        <v>8.4243910899675409</v>
      </c>
      <c r="Y77" s="161">
        <v>52.621167161226509</v>
      </c>
      <c r="Z77" s="161">
        <v>92.687141622810472</v>
      </c>
      <c r="AA77" s="161">
        <v>113.9091012990971</v>
      </c>
      <c r="AB77" s="161">
        <v>43.670150987224169</v>
      </c>
      <c r="AC77" s="161">
        <v>57.319795492186941</v>
      </c>
    </row>
    <row r="78" spans="1:29" ht="12.75">
      <c r="A78" s="80">
        <v>5</v>
      </c>
      <c r="B78" s="80">
        <v>3</v>
      </c>
      <c r="C78" s="80">
        <v>3</v>
      </c>
      <c r="D78" s="65">
        <v>770004</v>
      </c>
      <c r="E78" s="26" t="s">
        <v>129</v>
      </c>
      <c r="F78" s="76">
        <v>163.9941690962099</v>
      </c>
      <c r="G78" s="76">
        <v>252.79247501469726</v>
      </c>
      <c r="H78" s="76">
        <v>282.23574986164914</v>
      </c>
      <c r="I78" s="76">
        <v>312.9973474801061</v>
      </c>
      <c r="J78" s="76">
        <v>144.92753623188406</v>
      </c>
      <c r="K78" s="76">
        <v>228.45816816190273</v>
      </c>
      <c r="L78" s="76">
        <v>145.77259475218656</v>
      </c>
      <c r="M78" s="76">
        <v>182.24573780129333</v>
      </c>
      <c r="N78" s="76">
        <v>166.02102933038182</v>
      </c>
      <c r="O78" s="76">
        <v>127.32095490716181</v>
      </c>
      <c r="P78" s="76">
        <v>41.407867494824018</v>
      </c>
      <c r="Q78" s="76">
        <v>136.65762570415185</v>
      </c>
      <c r="R78" s="76">
        <v>18.221574344023324</v>
      </c>
      <c r="S78" s="76">
        <v>47.031158142269263</v>
      </c>
      <c r="T78" s="76">
        <v>66.408411732152771</v>
      </c>
      <c r="U78" s="76">
        <v>90.18567639257293</v>
      </c>
      <c r="V78" s="76">
        <v>20.703933747412009</v>
      </c>
      <c r="W78" s="76">
        <v>46.943459211349882</v>
      </c>
      <c r="X78" s="76">
        <v>0</v>
      </c>
      <c r="Y78" s="76">
        <v>23.515579071134635</v>
      </c>
      <c r="Z78" s="76">
        <v>49.806308799114554</v>
      </c>
      <c r="AA78" s="76">
        <v>79.575596816976116</v>
      </c>
      <c r="AB78" s="76">
        <v>62.11180124223602</v>
      </c>
      <c r="AC78" s="76">
        <v>38.597955351554354</v>
      </c>
    </row>
    <row r="79" spans="1:29" ht="12.75">
      <c r="A79" s="80">
        <v>5</v>
      </c>
      <c r="B79" s="80">
        <v>3</v>
      </c>
      <c r="C79" s="80">
        <v>3</v>
      </c>
      <c r="D79" s="65">
        <v>570008</v>
      </c>
      <c r="E79" s="26" t="s">
        <v>119</v>
      </c>
      <c r="F79" s="76">
        <v>271.73913043478268</v>
      </c>
      <c r="G79" s="76">
        <v>260.33690658499233</v>
      </c>
      <c r="H79" s="76">
        <v>416.36230825420012</v>
      </c>
      <c r="I79" s="76">
        <v>501.3368983957219</v>
      </c>
      <c r="J79" s="76">
        <v>211.14864864864865</v>
      </c>
      <c r="K79" s="76">
        <v>333.37850657270639</v>
      </c>
      <c r="L79" s="76">
        <v>177.86561264822143</v>
      </c>
      <c r="M79" s="76">
        <v>168.45329249617157</v>
      </c>
      <c r="N79" s="76">
        <v>197.22425127830533</v>
      </c>
      <c r="O79" s="76">
        <v>167.11229946524071</v>
      </c>
      <c r="P79" s="76">
        <v>59.121621621621614</v>
      </c>
      <c r="Q79" s="76">
        <v>158.558070199214</v>
      </c>
      <c r="R79" s="76">
        <v>69.169960474308297</v>
      </c>
      <c r="S79" s="76">
        <v>38.284839203675347</v>
      </c>
      <c r="T79" s="76">
        <v>58.436815193571952</v>
      </c>
      <c r="U79" s="76">
        <v>60.160427807486627</v>
      </c>
      <c r="V79" s="76">
        <v>50.675675675675684</v>
      </c>
      <c r="W79" s="76">
        <v>56.918281609974251</v>
      </c>
      <c r="X79" s="76">
        <v>19.762845849802375</v>
      </c>
      <c r="Y79" s="76">
        <v>30.627871362940276</v>
      </c>
      <c r="Z79" s="76">
        <v>65.741417092768458</v>
      </c>
      <c r="AA79" s="76">
        <v>180.48128342245985</v>
      </c>
      <c r="AB79" s="76">
        <v>42.22972972972974</v>
      </c>
      <c r="AC79" s="76">
        <v>66.404661878303273</v>
      </c>
    </row>
    <row r="80" spans="1:29" s="4" customFormat="1" ht="12.75">
      <c r="A80" s="80">
        <v>5</v>
      </c>
      <c r="B80" s="80">
        <v>3</v>
      </c>
      <c r="C80" s="80">
        <v>3</v>
      </c>
      <c r="D80" s="65">
        <v>362004</v>
      </c>
      <c r="E80" s="26" t="s">
        <v>238</v>
      </c>
      <c r="F80" s="76">
        <v>193.13304721030045</v>
      </c>
      <c r="G80" s="76">
        <v>357.14285714285711</v>
      </c>
      <c r="H80" s="76">
        <v>290.20556227327688</v>
      </c>
      <c r="I80" s="76">
        <v>357.99522673031026</v>
      </c>
      <c r="J80" s="76">
        <v>250.73746312684366</v>
      </c>
      <c r="K80" s="76">
        <v>279.88717726187895</v>
      </c>
      <c r="L80" s="76">
        <v>71.530758226037193</v>
      </c>
      <c r="M80" s="76">
        <v>115.20737327188941</v>
      </c>
      <c r="N80" s="76">
        <v>36.275695284159625</v>
      </c>
      <c r="O80" s="76">
        <v>59.665871121718382</v>
      </c>
      <c r="P80" s="76">
        <v>58.997050147492644</v>
      </c>
      <c r="Q80" s="76">
        <v>69.429377305272297</v>
      </c>
      <c r="R80" s="76">
        <v>57.224606580829757</v>
      </c>
      <c r="S80" s="76">
        <v>149.76958525345626</v>
      </c>
      <c r="T80" s="76">
        <v>48.367593712212823</v>
      </c>
      <c r="U80" s="76">
        <v>95.465393794749431</v>
      </c>
      <c r="V80" s="76">
        <v>44.247787610619476</v>
      </c>
      <c r="W80" s="76">
        <v>78.108049468431332</v>
      </c>
      <c r="X80" s="76">
        <v>21.459227467811157</v>
      </c>
      <c r="Y80" s="76">
        <v>57.60368663594469</v>
      </c>
      <c r="Z80" s="76">
        <v>108.82708585247886</v>
      </c>
      <c r="AA80" s="76">
        <v>83.532219570405729</v>
      </c>
      <c r="AB80" s="76">
        <v>58.997050147492651</v>
      </c>
      <c r="AC80" s="76">
        <v>60.750705142113254</v>
      </c>
    </row>
    <row r="81" spans="1:29" ht="12.75">
      <c r="A81" s="80">
        <v>5</v>
      </c>
      <c r="B81" s="80">
        <v>3</v>
      </c>
      <c r="C81" s="80">
        <v>3</v>
      </c>
      <c r="D81" s="65">
        <v>362012</v>
      </c>
      <c r="E81" s="26" t="s">
        <v>64</v>
      </c>
      <c r="F81" s="76">
        <v>101.37875101378751</v>
      </c>
      <c r="G81" s="76">
        <v>155.50239234449765</v>
      </c>
      <c r="H81" s="76">
        <v>258.14382298709279</v>
      </c>
      <c r="I81" s="76">
        <v>271.80783817951959</v>
      </c>
      <c r="J81" s="76">
        <v>169.88416988416989</v>
      </c>
      <c r="K81" s="76">
        <v>182.82804906271696</v>
      </c>
      <c r="L81" s="76">
        <v>77.047850770478519</v>
      </c>
      <c r="M81" s="76">
        <v>65.789473684210535</v>
      </c>
      <c r="N81" s="76">
        <v>110.63306699446834</v>
      </c>
      <c r="O81" s="76">
        <v>82.174462705436156</v>
      </c>
      <c r="P81" s="76">
        <v>7.7220077220077217</v>
      </c>
      <c r="Q81" s="76">
        <v>71.742652163850963</v>
      </c>
      <c r="R81" s="76">
        <v>20.2757502027575</v>
      </c>
      <c r="S81" s="76">
        <v>53.827751196172258</v>
      </c>
      <c r="T81" s="76">
        <v>73.75537799631222</v>
      </c>
      <c r="U81" s="76">
        <v>56.890012642225038</v>
      </c>
      <c r="V81" s="76">
        <v>30.888030888030897</v>
      </c>
      <c r="W81" s="76">
        <v>45.128442490164311</v>
      </c>
      <c r="X81" s="76">
        <v>4.0551500405515011</v>
      </c>
      <c r="Y81" s="76">
        <v>35.885167464114843</v>
      </c>
      <c r="Z81" s="76">
        <v>49.170251997541484</v>
      </c>
      <c r="AA81" s="76">
        <v>75.85335018963336</v>
      </c>
      <c r="AB81" s="76">
        <v>54.054054054054056</v>
      </c>
      <c r="AC81" s="76">
        <v>39.342744735015046</v>
      </c>
    </row>
    <row r="82" spans="1:29" ht="12.75">
      <c r="A82" s="80">
        <v>5</v>
      </c>
      <c r="B82" s="80">
        <v>3</v>
      </c>
      <c r="C82" s="80">
        <v>3</v>
      </c>
      <c r="D82" s="65">
        <v>362016</v>
      </c>
      <c r="E82" s="26" t="s">
        <v>239</v>
      </c>
      <c r="F82" s="76">
        <v>284.85757121439281</v>
      </c>
      <c r="G82" s="76">
        <v>495.04950495049508</v>
      </c>
      <c r="H82" s="76">
        <v>535.03184713375799</v>
      </c>
      <c r="I82" s="76">
        <v>681.81818181818176</v>
      </c>
      <c r="J82" s="76">
        <v>177.77777777777777</v>
      </c>
      <c r="K82" s="76">
        <v>425.86750788643531</v>
      </c>
      <c r="L82" s="76">
        <v>209.89505247376312</v>
      </c>
      <c r="M82" s="76">
        <v>185.64356435643572</v>
      </c>
      <c r="N82" s="76">
        <v>127.38853503184716</v>
      </c>
      <c r="O82" s="76">
        <v>179.42583732057417</v>
      </c>
      <c r="P82" s="76">
        <v>29.62962962962963</v>
      </c>
      <c r="Q82" s="76">
        <v>157.72870662460568</v>
      </c>
      <c r="R82" s="76">
        <v>67.466266866566727</v>
      </c>
      <c r="S82" s="76">
        <v>148.51485148514851</v>
      </c>
      <c r="T82" s="76">
        <v>63.694267515923585</v>
      </c>
      <c r="U82" s="76">
        <v>119.61722488038276</v>
      </c>
      <c r="V82" s="76">
        <v>88.8888888888889</v>
      </c>
      <c r="W82" s="76">
        <v>94.637223974763415</v>
      </c>
      <c r="X82" s="76">
        <v>0</v>
      </c>
      <c r="Y82" s="76">
        <v>24.752475247524753</v>
      </c>
      <c r="Z82" s="76">
        <v>127.38853503184708</v>
      </c>
      <c r="AA82" s="76">
        <v>143.54066985645935</v>
      </c>
      <c r="AB82" s="76">
        <v>29.62962962962963</v>
      </c>
      <c r="AC82" s="76">
        <v>58.584948174853523</v>
      </c>
    </row>
    <row r="83" spans="1:29" ht="12.75">
      <c r="A83" s="80">
        <v>5</v>
      </c>
      <c r="B83" s="80">
        <v>3</v>
      </c>
      <c r="C83" s="80">
        <v>3</v>
      </c>
      <c r="D83" s="65">
        <v>154008</v>
      </c>
      <c r="E83" s="26" t="s">
        <v>25</v>
      </c>
      <c r="F83" s="76">
        <v>158.0135440180587</v>
      </c>
      <c r="G83" s="76">
        <v>348.30430797433547</v>
      </c>
      <c r="H83" s="76">
        <v>320.28469750889678</v>
      </c>
      <c r="I83" s="76">
        <v>299.40119760479047</v>
      </c>
      <c r="J83" s="76">
        <v>31.880977683315621</v>
      </c>
      <c r="K83" s="76">
        <v>229.62112514351321</v>
      </c>
      <c r="L83" s="76">
        <v>118.51015801354403</v>
      </c>
      <c r="M83" s="76">
        <v>91.659028414298831</v>
      </c>
      <c r="N83" s="76">
        <v>53.380782918149478</v>
      </c>
      <c r="O83" s="76">
        <v>51.325919589392655</v>
      </c>
      <c r="P83" s="76">
        <v>0</v>
      </c>
      <c r="Q83" s="76">
        <v>70.526488436936205</v>
      </c>
      <c r="R83" s="76">
        <v>39.503386004514674</v>
      </c>
      <c r="S83" s="76">
        <v>201.6498625114574</v>
      </c>
      <c r="T83" s="76">
        <v>106.7615658362989</v>
      </c>
      <c r="U83" s="76">
        <v>85.543199315654434</v>
      </c>
      <c r="V83" s="76">
        <v>0</v>
      </c>
      <c r="W83" s="76">
        <v>83.647695587994093</v>
      </c>
      <c r="X83" s="76">
        <v>0</v>
      </c>
      <c r="Y83" s="76">
        <v>18.331805682859763</v>
      </c>
      <c r="Z83" s="76">
        <v>80.071174377224196</v>
      </c>
      <c r="AA83" s="76">
        <v>119.76047904191617</v>
      </c>
      <c r="AB83" s="76">
        <v>10.626992561105206</v>
      </c>
      <c r="AC83" s="76">
        <v>42.643923240938165</v>
      </c>
    </row>
    <row r="84" spans="1:29" ht="12.75">
      <c r="A84" s="80">
        <v>5</v>
      </c>
      <c r="B84" s="80">
        <v>3</v>
      </c>
      <c r="C84" s="80">
        <v>3</v>
      </c>
      <c r="D84" s="65">
        <v>954008</v>
      </c>
      <c r="E84" s="26" t="s">
        <v>138</v>
      </c>
      <c r="F84" s="76">
        <v>227.56547874624295</v>
      </c>
      <c r="G84" s="76">
        <v>369.58066808813078</v>
      </c>
      <c r="H84" s="76">
        <v>384.90007401924498</v>
      </c>
      <c r="I84" s="76">
        <v>221.45328719723182</v>
      </c>
      <c r="J84" s="76">
        <v>171.48014440433215</v>
      </c>
      <c r="K84" s="76">
        <v>272.25130890052355</v>
      </c>
      <c r="L84" s="76">
        <v>163.16015457277794</v>
      </c>
      <c r="M84" s="76">
        <v>142.14641080312725</v>
      </c>
      <c r="N84" s="76">
        <v>103.62694300518137</v>
      </c>
      <c r="O84" s="76">
        <v>76.124567474048433</v>
      </c>
      <c r="P84" s="76">
        <v>27.075812274368236</v>
      </c>
      <c r="Q84" s="76">
        <v>112.56544502617798</v>
      </c>
      <c r="R84" s="76">
        <v>55.817947617003014</v>
      </c>
      <c r="S84" s="76">
        <v>120.82444918265814</v>
      </c>
      <c r="T84" s="76">
        <v>140.63656550703186</v>
      </c>
      <c r="U84" s="76">
        <v>27.681660899653988</v>
      </c>
      <c r="V84" s="76">
        <v>27.075812274368229</v>
      </c>
      <c r="W84" s="76">
        <v>73.298429319371735</v>
      </c>
      <c r="X84" s="76">
        <v>8.5873765564620026</v>
      </c>
      <c r="Y84" s="76">
        <v>63.965884861407268</v>
      </c>
      <c r="Z84" s="76">
        <v>66.617320503330873</v>
      </c>
      <c r="AA84" s="76">
        <v>103.80622837370241</v>
      </c>
      <c r="AB84" s="76">
        <v>72.202166064981967</v>
      </c>
      <c r="AC84" s="76">
        <v>56.282722513089006</v>
      </c>
    </row>
    <row r="85" spans="1:29" ht="12.75">
      <c r="A85" s="80">
        <v>5</v>
      </c>
      <c r="B85" s="80">
        <v>3</v>
      </c>
      <c r="C85" s="80">
        <v>3</v>
      </c>
      <c r="D85" s="65">
        <v>362020</v>
      </c>
      <c r="E85" s="26" t="s">
        <v>65</v>
      </c>
      <c r="F85" s="76">
        <v>148.75418371141691</v>
      </c>
      <c r="G85" s="76">
        <v>346.59090909090901</v>
      </c>
      <c r="H85" s="76">
        <v>409.19282511210764</v>
      </c>
      <c r="I85" s="76">
        <v>320.68412613575623</v>
      </c>
      <c r="J85" s="76">
        <v>139.37282229965157</v>
      </c>
      <c r="K85" s="76">
        <v>266.275290910997</v>
      </c>
      <c r="L85" s="76">
        <v>119.00334696913353</v>
      </c>
      <c r="M85" s="76">
        <v>193.18181818181813</v>
      </c>
      <c r="N85" s="76">
        <v>213.00448430493276</v>
      </c>
      <c r="O85" s="76">
        <v>165.68679850347411</v>
      </c>
      <c r="P85" s="76">
        <v>48.780487804878049</v>
      </c>
      <c r="Q85" s="76">
        <v>148.86256421008491</v>
      </c>
      <c r="R85" s="76">
        <v>22.31312755671253</v>
      </c>
      <c r="S85" s="76">
        <v>62.5</v>
      </c>
      <c r="T85" s="76">
        <v>44.843049327354258</v>
      </c>
      <c r="U85" s="76">
        <v>26.723677177979692</v>
      </c>
      <c r="V85" s="76">
        <v>6.9686411149825815</v>
      </c>
      <c r="W85" s="76">
        <v>32.498165426145299</v>
      </c>
      <c r="X85" s="76">
        <v>7.4377091855708457</v>
      </c>
      <c r="Y85" s="76">
        <v>56.818181818181827</v>
      </c>
      <c r="Z85" s="76">
        <v>106.50224215246637</v>
      </c>
      <c r="AA85" s="76">
        <v>85.515766969535036</v>
      </c>
      <c r="AB85" s="76">
        <v>34.843205574912893</v>
      </c>
      <c r="AC85" s="76">
        <v>54.513051682566307</v>
      </c>
    </row>
    <row r="86" spans="1:29" ht="12.75">
      <c r="A86" s="80">
        <v>5</v>
      </c>
      <c r="B86" s="80">
        <v>3</v>
      </c>
      <c r="C86" s="80">
        <v>3</v>
      </c>
      <c r="D86" s="65">
        <v>370012</v>
      </c>
      <c r="E86" s="26" t="s">
        <v>369</v>
      </c>
      <c r="F86" s="76">
        <v>319.14893617021272</v>
      </c>
      <c r="G86" s="76">
        <v>611.65048543689329</v>
      </c>
      <c r="H86" s="76">
        <v>634.92063492063505</v>
      </c>
      <c r="I86" s="76">
        <v>391.62112932604737</v>
      </c>
      <c r="J86" s="76">
        <v>210.42084168336675</v>
      </c>
      <c r="K86" s="76">
        <v>422.19120725750173</v>
      </c>
      <c r="L86" s="76">
        <v>200.25031289111391</v>
      </c>
      <c r="M86" s="76">
        <v>446.60194174757288</v>
      </c>
      <c r="N86" s="76">
        <v>248.0158730158731</v>
      </c>
      <c r="O86" s="76">
        <v>72.859744990892551</v>
      </c>
      <c r="P86" s="76">
        <v>50.100200400801612</v>
      </c>
      <c r="Q86" s="76">
        <v>202.37264480111656</v>
      </c>
      <c r="R86" s="76">
        <v>68.836045056320415</v>
      </c>
      <c r="S86" s="76">
        <v>77.669902912621367</v>
      </c>
      <c r="T86" s="76">
        <v>148.80952380952385</v>
      </c>
      <c r="U86" s="76">
        <v>63.752276867030979</v>
      </c>
      <c r="V86" s="76">
        <v>10.020040080160324</v>
      </c>
      <c r="W86" s="76">
        <v>73.272854152128417</v>
      </c>
      <c r="X86" s="76">
        <v>50.062578222778463</v>
      </c>
      <c r="Y86" s="76">
        <v>29.126213592233018</v>
      </c>
      <c r="Z86" s="76">
        <v>158.73015873015873</v>
      </c>
      <c r="AA86" s="76">
        <v>163.9344262295082</v>
      </c>
      <c r="AB86" s="76">
        <v>60.12024048096194</v>
      </c>
      <c r="AC86" s="76">
        <v>88.974180041870198</v>
      </c>
    </row>
    <row r="87" spans="1:29" ht="12.75">
      <c r="A87" s="80">
        <v>5</v>
      </c>
      <c r="B87" s="80">
        <v>3</v>
      </c>
      <c r="C87" s="80">
        <v>3</v>
      </c>
      <c r="D87" s="65">
        <v>154012</v>
      </c>
      <c r="E87" s="26" t="s">
        <v>26</v>
      </c>
      <c r="F87" s="76">
        <v>263.60067302299495</v>
      </c>
      <c r="G87" s="76">
        <v>658.22784810126598</v>
      </c>
      <c r="H87" s="76">
        <v>722.89156626506053</v>
      </c>
      <c r="I87" s="76">
        <v>632.6219512195122</v>
      </c>
      <c r="J87" s="76">
        <v>129.74051896207587</v>
      </c>
      <c r="K87" s="76">
        <v>473.30850403476109</v>
      </c>
      <c r="L87" s="76">
        <v>190.68984856982615</v>
      </c>
      <c r="M87" s="76">
        <v>388.18565400843909</v>
      </c>
      <c r="N87" s="76">
        <v>275.38726333907084</v>
      </c>
      <c r="O87" s="76">
        <v>160.06097560975604</v>
      </c>
      <c r="P87" s="76">
        <v>9.980039920159685</v>
      </c>
      <c r="Q87" s="76">
        <v>207.94537554314101</v>
      </c>
      <c r="R87" s="76">
        <v>61.693774537296697</v>
      </c>
      <c r="S87" s="76">
        <v>151.89873417721518</v>
      </c>
      <c r="T87" s="76">
        <v>137.69363166953534</v>
      </c>
      <c r="U87" s="76">
        <v>121.95121951219514</v>
      </c>
      <c r="V87" s="76">
        <v>29.940119760479039</v>
      </c>
      <c r="W87" s="76">
        <v>99.317194289261352</v>
      </c>
      <c r="X87" s="76">
        <v>11.217049915872126</v>
      </c>
      <c r="Y87" s="76">
        <v>50.632911392405084</v>
      </c>
      <c r="Z87" s="76">
        <v>94.664371772805495</v>
      </c>
      <c r="AA87" s="76">
        <v>190.54878048780486</v>
      </c>
      <c r="AB87" s="76">
        <v>39.920159680638747</v>
      </c>
      <c r="AC87" s="76">
        <v>74.487895716945999</v>
      </c>
    </row>
    <row r="88" spans="1:29" ht="12.75">
      <c r="A88" s="80">
        <v>5</v>
      </c>
      <c r="B88" s="80">
        <v>3</v>
      </c>
      <c r="C88" s="80">
        <v>3</v>
      </c>
      <c r="D88" s="65">
        <v>154016</v>
      </c>
      <c r="E88" s="26" t="s">
        <v>27</v>
      </c>
      <c r="F88" s="76">
        <v>204.39448134900357</v>
      </c>
      <c r="G88" s="76">
        <v>337.94162826420893</v>
      </c>
      <c r="H88" s="76">
        <v>328.78909382518043</v>
      </c>
      <c r="I88" s="76">
        <v>296.40084685956248</v>
      </c>
      <c r="J88" s="76">
        <v>82.041932543299907</v>
      </c>
      <c r="K88" s="76">
        <v>250.71225071225069</v>
      </c>
      <c r="L88" s="76">
        <v>61.318344404701087</v>
      </c>
      <c r="M88" s="76">
        <v>138.24884792626725</v>
      </c>
      <c r="N88" s="76">
        <v>96.230954290296722</v>
      </c>
      <c r="O88" s="76">
        <v>42.342978122794641</v>
      </c>
      <c r="P88" s="76">
        <v>9.1157702825888816</v>
      </c>
      <c r="Q88" s="76">
        <v>69.800569800569804</v>
      </c>
      <c r="R88" s="76">
        <v>127.74655084312722</v>
      </c>
      <c r="S88" s="76">
        <v>107.52688172043011</v>
      </c>
      <c r="T88" s="76">
        <v>64.153969526864486</v>
      </c>
      <c r="U88" s="76">
        <v>77.628793225123516</v>
      </c>
      <c r="V88" s="76">
        <v>9.115770282588878</v>
      </c>
      <c r="W88" s="76">
        <v>84.04558404558405</v>
      </c>
      <c r="X88" s="76">
        <v>15.329586101175273</v>
      </c>
      <c r="Y88" s="76">
        <v>53.763440860215049</v>
      </c>
      <c r="Z88" s="76">
        <v>96.230954290296708</v>
      </c>
      <c r="AA88" s="76">
        <v>119.97177134791815</v>
      </c>
      <c r="AB88" s="76">
        <v>36.463081130355526</v>
      </c>
      <c r="AC88" s="76">
        <v>61.253561253561251</v>
      </c>
    </row>
    <row r="89" spans="1:29" ht="12.75">
      <c r="A89" s="80">
        <v>5</v>
      </c>
      <c r="B89" s="80">
        <v>3</v>
      </c>
      <c r="C89" s="80">
        <v>3</v>
      </c>
      <c r="D89" s="65">
        <v>566012</v>
      </c>
      <c r="E89" s="26" t="s">
        <v>115</v>
      </c>
      <c r="F89" s="76">
        <v>71.061981839715756</v>
      </c>
      <c r="G89" s="76">
        <v>114.50381679389314</v>
      </c>
      <c r="H89" s="76">
        <v>122.36573759347382</v>
      </c>
      <c r="I89" s="76">
        <v>134.58950201884252</v>
      </c>
      <c r="J89" s="76">
        <v>102.21465076660988</v>
      </c>
      <c r="K89" s="76">
        <v>104.41962117532783</v>
      </c>
      <c r="L89" s="76">
        <v>63.166206079747333</v>
      </c>
      <c r="M89" s="76">
        <v>82.697201017811693</v>
      </c>
      <c r="N89" s="76">
        <v>74.779061862678461</v>
      </c>
      <c r="O89" s="76">
        <v>47.106325706594887</v>
      </c>
      <c r="P89" s="76">
        <v>17.035775127768318</v>
      </c>
      <c r="Q89" s="76">
        <v>59.494900437105393</v>
      </c>
      <c r="R89" s="76">
        <v>7.8957757599684166</v>
      </c>
      <c r="S89" s="76">
        <v>12.722646310432571</v>
      </c>
      <c r="T89" s="76">
        <v>6.7980965329707681</v>
      </c>
      <c r="U89" s="76">
        <v>6.7294751009421265</v>
      </c>
      <c r="V89" s="76">
        <v>0</v>
      </c>
      <c r="W89" s="76">
        <v>7.2850898494414764</v>
      </c>
      <c r="X89" s="76">
        <v>0</v>
      </c>
      <c r="Y89" s="76">
        <v>12.722646310432573</v>
      </c>
      <c r="Z89" s="76">
        <v>27.192386131883072</v>
      </c>
      <c r="AA89" s="76">
        <v>40.37685060565277</v>
      </c>
      <c r="AB89" s="76">
        <v>51.107325383304946</v>
      </c>
      <c r="AC89" s="76">
        <v>21.855269548324429</v>
      </c>
    </row>
    <row r="90" spans="1:29" ht="12.75">
      <c r="A90" s="80">
        <v>5</v>
      </c>
      <c r="B90" s="80">
        <v>3</v>
      </c>
      <c r="C90" s="80">
        <v>3</v>
      </c>
      <c r="D90" s="65">
        <v>554020</v>
      </c>
      <c r="E90" s="26" t="s">
        <v>101</v>
      </c>
      <c r="F90" s="76">
        <v>192.77845777233782</v>
      </c>
      <c r="G90" s="76">
        <v>276.81660899653986</v>
      </c>
      <c r="H90" s="76">
        <v>419.02071563088526</v>
      </c>
      <c r="I90" s="76">
        <v>593.77945334590015</v>
      </c>
      <c r="J90" s="76">
        <v>622.00956937799049</v>
      </c>
      <c r="K90" s="76">
        <v>390.75742706753505</v>
      </c>
      <c r="L90" s="76">
        <v>134.63892288861689</v>
      </c>
      <c r="M90" s="76">
        <v>168.06722689075636</v>
      </c>
      <c r="N90" s="76">
        <v>249.5291902071564</v>
      </c>
      <c r="O90" s="76">
        <v>278.03958529688975</v>
      </c>
      <c r="P90" s="76">
        <v>179.42583732057423</v>
      </c>
      <c r="Q90" s="76">
        <v>196.27085377821399</v>
      </c>
      <c r="R90" s="76">
        <v>36.719706242350064</v>
      </c>
      <c r="S90" s="76">
        <v>79.090459713297065</v>
      </c>
      <c r="T90" s="76">
        <v>108.286252354049</v>
      </c>
      <c r="U90" s="76">
        <v>193.21394910461825</v>
      </c>
      <c r="V90" s="76">
        <v>167.4641148325359</v>
      </c>
      <c r="W90" s="76">
        <v>107.05682933357123</v>
      </c>
      <c r="X90" s="76">
        <v>21.419828641370867</v>
      </c>
      <c r="Y90" s="76">
        <v>24.715768660405335</v>
      </c>
      <c r="Z90" s="76">
        <v>28.248587570621474</v>
      </c>
      <c r="AA90" s="76">
        <v>56.550424128180957</v>
      </c>
      <c r="AB90" s="76">
        <v>149.52153110047846</v>
      </c>
      <c r="AC90" s="76">
        <v>49.067713444553483</v>
      </c>
    </row>
    <row r="91" spans="1:29" ht="12.75">
      <c r="A91" s="80">
        <v>5</v>
      </c>
      <c r="B91" s="80">
        <v>3</v>
      </c>
      <c r="C91" s="80">
        <v>3</v>
      </c>
      <c r="D91" s="65">
        <v>374012</v>
      </c>
      <c r="E91" s="26" t="s">
        <v>75</v>
      </c>
      <c r="F91" s="76">
        <v>210.42713567839186</v>
      </c>
      <c r="G91" s="76">
        <v>537.19008264462821</v>
      </c>
      <c r="H91" s="76">
        <v>791.55672823219015</v>
      </c>
      <c r="I91" s="76">
        <v>663.31658291457279</v>
      </c>
      <c r="J91" s="76">
        <v>1156.9230769230769</v>
      </c>
      <c r="K91" s="76">
        <v>603.01034807149574</v>
      </c>
      <c r="L91" s="76">
        <v>150.75376884422104</v>
      </c>
      <c r="M91" s="76">
        <v>361.57024793388433</v>
      </c>
      <c r="N91" s="76">
        <v>469.65699208443289</v>
      </c>
      <c r="O91" s="76">
        <v>346.73366834170849</v>
      </c>
      <c r="P91" s="76">
        <v>523.07692307692298</v>
      </c>
      <c r="Q91" s="76">
        <v>339.60489181561616</v>
      </c>
      <c r="R91" s="76">
        <v>56.532663316582898</v>
      </c>
      <c r="S91" s="76">
        <v>82.644628099173545</v>
      </c>
      <c r="T91" s="76">
        <v>137.203166226913</v>
      </c>
      <c r="U91" s="76">
        <v>120.60301507537687</v>
      </c>
      <c r="V91" s="76">
        <v>227.69230769230782</v>
      </c>
      <c r="W91" s="76">
        <v>113.82878645343369</v>
      </c>
      <c r="X91" s="76">
        <v>3.1407035175879399</v>
      </c>
      <c r="Y91" s="76">
        <v>46.487603305785115</v>
      </c>
      <c r="Z91" s="76">
        <v>100.26385224274408</v>
      </c>
      <c r="AA91" s="76">
        <v>155.77889447236177</v>
      </c>
      <c r="AB91" s="76">
        <v>233.84615384615378</v>
      </c>
      <c r="AC91" s="76">
        <v>92.191909689557818</v>
      </c>
    </row>
    <row r="92" spans="1:29" ht="12.75">
      <c r="A92" s="80">
        <v>5</v>
      </c>
      <c r="B92" s="80">
        <v>3</v>
      </c>
      <c r="C92" s="80">
        <v>3</v>
      </c>
      <c r="D92" s="65">
        <v>158008</v>
      </c>
      <c r="E92" s="26" t="s">
        <v>31</v>
      </c>
      <c r="F92" s="76">
        <v>36.166365280289341</v>
      </c>
      <c r="G92" s="76">
        <v>206.57276995305165</v>
      </c>
      <c r="H92" s="76">
        <v>248.66785079928951</v>
      </c>
      <c r="I92" s="76">
        <v>265.01766784452298</v>
      </c>
      <c r="J92" s="76">
        <v>132.0528211284514</v>
      </c>
      <c r="K92" s="76">
        <v>166.80997420464317</v>
      </c>
      <c r="L92" s="76">
        <v>12.055455093429778</v>
      </c>
      <c r="M92" s="76">
        <v>84.507042253521121</v>
      </c>
      <c r="N92" s="76">
        <v>62.166962699822378</v>
      </c>
      <c r="O92" s="76">
        <v>35.335689045936398</v>
      </c>
      <c r="P92" s="76">
        <v>36.014405762304925</v>
      </c>
      <c r="Q92" s="76">
        <v>42.992261392949267</v>
      </c>
      <c r="R92" s="76">
        <v>24.110910186859556</v>
      </c>
      <c r="S92" s="76">
        <v>46.948356807511729</v>
      </c>
      <c r="T92" s="76">
        <v>62.166962699822378</v>
      </c>
      <c r="U92" s="76">
        <v>88.339222614840978</v>
      </c>
      <c r="V92" s="76">
        <v>36.014405762304946</v>
      </c>
      <c r="W92" s="76">
        <v>49.871023215821154</v>
      </c>
      <c r="X92" s="76">
        <v>0</v>
      </c>
      <c r="Y92" s="76">
        <v>28.169014084507047</v>
      </c>
      <c r="Z92" s="76">
        <v>97.690941385435181</v>
      </c>
      <c r="AA92" s="76">
        <v>79.505300353356887</v>
      </c>
      <c r="AB92" s="76">
        <v>48.019207683073226</v>
      </c>
      <c r="AC92" s="76">
        <v>46.431642304385207</v>
      </c>
    </row>
    <row r="93" spans="1:29" ht="12.75">
      <c r="A93" s="80">
        <v>5</v>
      </c>
      <c r="B93" s="80">
        <v>3</v>
      </c>
      <c r="C93" s="80">
        <v>3</v>
      </c>
      <c r="D93" s="65">
        <v>158012</v>
      </c>
      <c r="E93" s="26" t="s">
        <v>32</v>
      </c>
      <c r="F93" s="76">
        <v>351.33376707872475</v>
      </c>
      <c r="G93" s="76">
        <v>368.96877956480603</v>
      </c>
      <c r="H93" s="76">
        <v>490.00000000000011</v>
      </c>
      <c r="I93" s="76">
        <v>436.10547667342797</v>
      </c>
      <c r="J93" s="76">
        <v>224.27440633245382</v>
      </c>
      <c r="K93" s="76">
        <v>378.41888347695766</v>
      </c>
      <c r="L93" s="76">
        <v>299.28432010409887</v>
      </c>
      <c r="M93" s="76">
        <v>283.82213812677389</v>
      </c>
      <c r="N93" s="76">
        <v>310.00000000000006</v>
      </c>
      <c r="O93" s="76">
        <v>212.98174442190668</v>
      </c>
      <c r="P93" s="76">
        <v>65.963060686015808</v>
      </c>
      <c r="Q93" s="76">
        <v>249.15698763581864</v>
      </c>
      <c r="R93" s="76">
        <v>32.530904359141189</v>
      </c>
      <c r="S93" s="76">
        <v>47.303689687795647</v>
      </c>
      <c r="T93" s="76">
        <v>130</v>
      </c>
      <c r="U93" s="76">
        <v>91.277890466531446</v>
      </c>
      <c r="V93" s="76">
        <v>13.192612137203172</v>
      </c>
      <c r="W93" s="76">
        <v>61.820906706631696</v>
      </c>
      <c r="X93" s="76">
        <v>19.518542615484712</v>
      </c>
      <c r="Y93" s="76">
        <v>9.460737937559129</v>
      </c>
      <c r="Z93" s="76">
        <v>30.000000000000004</v>
      </c>
      <c r="AA93" s="76">
        <v>81.135902636916853</v>
      </c>
      <c r="AB93" s="76">
        <v>145.11873350923486</v>
      </c>
      <c r="AC93" s="76">
        <v>48.707381041588619</v>
      </c>
    </row>
    <row r="94" spans="1:29" ht="12.75">
      <c r="A94" s="80">
        <v>5</v>
      </c>
      <c r="B94" s="80">
        <v>3</v>
      </c>
      <c r="C94" s="80">
        <v>3</v>
      </c>
      <c r="D94" s="65">
        <v>334016</v>
      </c>
      <c r="E94" s="26" t="s">
        <v>59</v>
      </c>
      <c r="F94" s="76">
        <v>206.59515295987291</v>
      </c>
      <c r="G94" s="76">
        <v>452.62522631261311</v>
      </c>
      <c r="H94" s="76">
        <v>500.63371356147024</v>
      </c>
      <c r="I94" s="76">
        <v>450.39561777236759</v>
      </c>
      <c r="J94" s="76">
        <v>225.22522522522522</v>
      </c>
      <c r="K94" s="76">
        <v>355.21943394064397</v>
      </c>
      <c r="L94" s="76">
        <v>162.89233214143823</v>
      </c>
      <c r="M94" s="76">
        <v>199.15509957754978</v>
      </c>
      <c r="N94" s="76">
        <v>164.76552598225604</v>
      </c>
      <c r="O94" s="76">
        <v>79.123554473524038</v>
      </c>
      <c r="P94" s="76">
        <v>52.552552552552548</v>
      </c>
      <c r="Q94" s="76">
        <v>137.50429700928154</v>
      </c>
      <c r="R94" s="76">
        <v>43.702820818434645</v>
      </c>
      <c r="S94" s="76">
        <v>66.385033192516588</v>
      </c>
      <c r="T94" s="76">
        <v>152.09125475285174</v>
      </c>
      <c r="U94" s="76">
        <v>170.41996348143638</v>
      </c>
      <c r="V94" s="76">
        <v>45.045045045045043</v>
      </c>
      <c r="W94" s="76">
        <v>91.669531339521029</v>
      </c>
      <c r="X94" s="76">
        <v>0</v>
      </c>
      <c r="Y94" s="76">
        <v>60.350030175015071</v>
      </c>
      <c r="Z94" s="76">
        <v>50.697084917617261</v>
      </c>
      <c r="AA94" s="76">
        <v>79.12355447352401</v>
      </c>
      <c r="AB94" s="76">
        <v>52.552552552552555</v>
      </c>
      <c r="AC94" s="76">
        <v>43.543027386272477</v>
      </c>
    </row>
    <row r="95" spans="1:29" ht="12.75">
      <c r="A95" s="80">
        <v>5</v>
      </c>
      <c r="B95" s="80">
        <v>3</v>
      </c>
      <c r="C95" s="80">
        <v>3</v>
      </c>
      <c r="D95" s="65">
        <v>166012</v>
      </c>
      <c r="E95" s="26" t="s">
        <v>45</v>
      </c>
      <c r="F95" s="76">
        <v>84.697910784867304</v>
      </c>
      <c r="G95" s="76">
        <v>120.37833190025795</v>
      </c>
      <c r="H95" s="76">
        <v>180.623973727422</v>
      </c>
      <c r="I95" s="76">
        <v>197.26858877086497</v>
      </c>
      <c r="J95" s="76">
        <v>20.366598778004086</v>
      </c>
      <c r="K95" s="76">
        <v>122.44265344079356</v>
      </c>
      <c r="L95" s="76">
        <v>50.818746470920381</v>
      </c>
      <c r="M95" s="76">
        <v>60.189165950128974</v>
      </c>
      <c r="N95" s="76">
        <v>65.681444991789817</v>
      </c>
      <c r="O95" s="76">
        <v>83.459787556904416</v>
      </c>
      <c r="P95" s="76">
        <v>10.183299389002043</v>
      </c>
      <c r="Q95" s="76">
        <v>55.796652200867946</v>
      </c>
      <c r="R95" s="76">
        <v>33.879164313946923</v>
      </c>
      <c r="S95" s="76">
        <v>51.590713671539127</v>
      </c>
      <c r="T95" s="76">
        <v>49.261083743842363</v>
      </c>
      <c r="U95" s="76">
        <v>60.698027314112302</v>
      </c>
      <c r="V95" s="76">
        <v>10.183299389002038</v>
      </c>
      <c r="W95" s="76">
        <v>41.847489150650958</v>
      </c>
      <c r="X95" s="76">
        <v>0</v>
      </c>
      <c r="Y95" s="76">
        <v>8.5984522785898569</v>
      </c>
      <c r="Z95" s="76">
        <v>65.681444991789817</v>
      </c>
      <c r="AA95" s="76">
        <v>53.110773899848255</v>
      </c>
      <c r="AB95" s="76">
        <v>0</v>
      </c>
      <c r="AC95" s="76">
        <v>24.798512089274642</v>
      </c>
    </row>
    <row r="96" spans="1:29" ht="12.75">
      <c r="A96" s="80">
        <v>5</v>
      </c>
      <c r="B96" s="80">
        <v>3</v>
      </c>
      <c r="C96" s="80">
        <v>3</v>
      </c>
      <c r="D96" s="65">
        <v>766040</v>
      </c>
      <c r="E96" s="26" t="s">
        <v>127</v>
      </c>
      <c r="F96" s="76">
        <v>204.66639377814164</v>
      </c>
      <c r="G96" s="76">
        <v>294.48621553884715</v>
      </c>
      <c r="H96" s="76">
        <v>356.47279549718564</v>
      </c>
      <c r="I96" s="76">
        <v>339.64728935336382</v>
      </c>
      <c r="J96" s="76">
        <v>111.87607573149745</v>
      </c>
      <c r="K96" s="76">
        <v>262.87360460929062</v>
      </c>
      <c r="L96" s="76">
        <v>130.98649201801064</v>
      </c>
      <c r="M96" s="76">
        <v>156.64160401002508</v>
      </c>
      <c r="N96" s="76">
        <v>181.36335209505933</v>
      </c>
      <c r="O96" s="76">
        <v>163.29196603527109</v>
      </c>
      <c r="P96" s="76">
        <v>25.817555938037867</v>
      </c>
      <c r="Q96" s="76">
        <v>136.83831472812386</v>
      </c>
      <c r="R96" s="76">
        <v>57.306590257879655</v>
      </c>
      <c r="S96" s="76">
        <v>68.922305764411036</v>
      </c>
      <c r="T96" s="76">
        <v>81.300813008130092</v>
      </c>
      <c r="U96" s="76">
        <v>52.253429131286744</v>
      </c>
      <c r="V96" s="76">
        <v>25.817555938037877</v>
      </c>
      <c r="W96" s="76">
        <v>58.816468611211135</v>
      </c>
      <c r="X96" s="76">
        <v>8.1866557511256648</v>
      </c>
      <c r="Y96" s="76">
        <v>43.859649122807021</v>
      </c>
      <c r="Z96" s="76">
        <v>75.046904315196997</v>
      </c>
      <c r="AA96" s="76">
        <v>104.5068582625735</v>
      </c>
      <c r="AB96" s="76">
        <v>51.635111876075733</v>
      </c>
      <c r="AC96" s="76">
        <v>51.614452046573035</v>
      </c>
    </row>
    <row r="97" spans="1:29" ht="12.75">
      <c r="A97" s="80">
        <v>5</v>
      </c>
      <c r="B97" s="80">
        <v>3</v>
      </c>
      <c r="C97" s="80">
        <v>3</v>
      </c>
      <c r="D97" s="65">
        <v>766044</v>
      </c>
      <c r="E97" s="26" t="s">
        <v>128</v>
      </c>
      <c r="F97" s="76">
        <v>145.12471655328798</v>
      </c>
      <c r="G97" s="76">
        <v>286.10354223433239</v>
      </c>
      <c r="H97" s="76">
        <v>324.76319350473614</v>
      </c>
      <c r="I97" s="76">
        <v>315.11254019292602</v>
      </c>
      <c r="J97" s="76">
        <v>61.87161639597835</v>
      </c>
      <c r="K97" s="76">
        <v>223.77797224653082</v>
      </c>
      <c r="L97" s="76">
        <v>81.632653061224502</v>
      </c>
      <c r="M97" s="76">
        <v>170.29972752043594</v>
      </c>
      <c r="N97" s="76">
        <v>169.14749661705011</v>
      </c>
      <c r="O97" s="76">
        <v>83.601286173633383</v>
      </c>
      <c r="P97" s="76">
        <v>15.467904098994589</v>
      </c>
      <c r="Q97" s="76">
        <v>103.7629703712964</v>
      </c>
      <c r="R97" s="76">
        <v>40.816326530612258</v>
      </c>
      <c r="S97" s="76">
        <v>54.495912806539522</v>
      </c>
      <c r="T97" s="76">
        <v>87.956698240866018</v>
      </c>
      <c r="U97" s="76">
        <v>96.463022508038577</v>
      </c>
      <c r="V97" s="76">
        <v>15.467904098994588</v>
      </c>
      <c r="W97" s="76">
        <v>58.757344668083512</v>
      </c>
      <c r="X97" s="76">
        <v>13.605442176870747</v>
      </c>
      <c r="Y97" s="76">
        <v>47.68392370572208</v>
      </c>
      <c r="Z97" s="76">
        <v>54.127198917456006</v>
      </c>
      <c r="AA97" s="76">
        <v>102.89389067524118</v>
      </c>
      <c r="AB97" s="76">
        <v>23.201856148491874</v>
      </c>
      <c r="AC97" s="76">
        <v>46.25578197274659</v>
      </c>
    </row>
    <row r="98" spans="1:29" ht="12.75">
      <c r="A98" s="80">
        <v>5</v>
      </c>
      <c r="B98" s="80">
        <v>3</v>
      </c>
      <c r="C98" s="80">
        <v>3</v>
      </c>
      <c r="D98" s="65">
        <v>758024</v>
      </c>
      <c r="E98" s="26" t="s">
        <v>124</v>
      </c>
      <c r="F98" s="76">
        <v>190.47619047619045</v>
      </c>
      <c r="G98" s="76">
        <v>320.28469750889667</v>
      </c>
      <c r="H98" s="76">
        <v>246.01063829787236</v>
      </c>
      <c r="I98" s="76">
        <v>256.41025641025641</v>
      </c>
      <c r="J98" s="76">
        <v>159.12897822445561</v>
      </c>
      <c r="K98" s="76">
        <v>232.58769700050834</v>
      </c>
      <c r="L98" s="76">
        <v>131.5192743764172</v>
      </c>
      <c r="M98" s="76">
        <v>185.05338078291803</v>
      </c>
      <c r="N98" s="76">
        <v>132.97872340425531</v>
      </c>
      <c r="O98" s="76">
        <v>115.38461538461539</v>
      </c>
      <c r="P98" s="76">
        <v>8.3752093802345051</v>
      </c>
      <c r="Q98" s="76">
        <v>119.47127605490591</v>
      </c>
      <c r="R98" s="76">
        <v>54.42176870748299</v>
      </c>
      <c r="S98" s="76">
        <v>49.822064056939503</v>
      </c>
      <c r="T98" s="76">
        <v>59.840425531914903</v>
      </c>
      <c r="U98" s="76">
        <v>51.282051282051292</v>
      </c>
      <c r="V98" s="76">
        <v>25.125628140703515</v>
      </c>
      <c r="W98" s="76">
        <v>49.567869852567362</v>
      </c>
      <c r="X98" s="76">
        <v>4.5351473922902503</v>
      </c>
      <c r="Y98" s="76">
        <v>35.587188612099645</v>
      </c>
      <c r="Z98" s="76">
        <v>13.297872340425537</v>
      </c>
      <c r="AA98" s="76">
        <v>64.102564102564102</v>
      </c>
      <c r="AB98" s="76">
        <v>83.752093802345073</v>
      </c>
      <c r="AC98" s="76">
        <v>35.587188612099645</v>
      </c>
    </row>
    <row r="99" spans="1:29" ht="12.75">
      <c r="A99" s="80">
        <v>5</v>
      </c>
      <c r="B99" s="80">
        <v>3</v>
      </c>
      <c r="C99" s="80">
        <v>3</v>
      </c>
      <c r="D99" s="65">
        <v>382032</v>
      </c>
      <c r="E99" s="26" t="s">
        <v>89</v>
      </c>
      <c r="F99" s="76">
        <v>192.69102990033221</v>
      </c>
      <c r="G99" s="76">
        <v>501.44648023143679</v>
      </c>
      <c r="H99" s="76">
        <v>566.03773584905662</v>
      </c>
      <c r="I99" s="76">
        <v>363.44755970924194</v>
      </c>
      <c r="J99" s="76">
        <v>182.64840182648405</v>
      </c>
      <c r="K99" s="76">
        <v>355.74667709147775</v>
      </c>
      <c r="L99" s="76">
        <v>172.75747508305648</v>
      </c>
      <c r="M99" s="76">
        <v>376.08486017357762</v>
      </c>
      <c r="N99" s="76">
        <v>283.01886792452825</v>
      </c>
      <c r="O99" s="76">
        <v>134.99480789200413</v>
      </c>
      <c r="P99" s="76">
        <v>45.662100456621019</v>
      </c>
      <c r="Q99" s="76">
        <v>211.1024237685692</v>
      </c>
      <c r="R99" s="76">
        <v>13.289036544850498</v>
      </c>
      <c r="S99" s="76">
        <v>67.502410800385732</v>
      </c>
      <c r="T99" s="76">
        <v>41.928721174004195</v>
      </c>
      <c r="U99" s="76">
        <v>41.536863966770511</v>
      </c>
      <c r="V99" s="76">
        <v>15.220700152207005</v>
      </c>
      <c r="W99" s="76">
        <v>35.183737294761528</v>
      </c>
      <c r="X99" s="76">
        <v>6.6445182724252509</v>
      </c>
      <c r="Y99" s="76">
        <v>19.286403085824492</v>
      </c>
      <c r="Z99" s="76">
        <v>41.928721174004188</v>
      </c>
      <c r="AA99" s="76">
        <v>72.689511941848394</v>
      </c>
      <c r="AB99" s="76">
        <v>91.324200913242024</v>
      </c>
      <c r="AC99" s="76">
        <v>39.093041438623921</v>
      </c>
    </row>
    <row r="100" spans="1:29" ht="12.75">
      <c r="A100" s="80">
        <v>5</v>
      </c>
      <c r="B100" s="80">
        <v>3</v>
      </c>
      <c r="C100" s="80">
        <v>3</v>
      </c>
      <c r="D100" s="65">
        <v>158024</v>
      </c>
      <c r="E100" s="26" t="s">
        <v>35</v>
      </c>
      <c r="F100" s="76">
        <v>203.72778500216737</v>
      </c>
      <c r="G100" s="76">
        <v>417.25601131541725</v>
      </c>
      <c r="H100" s="76">
        <v>378.23490378234902</v>
      </c>
      <c r="I100" s="76">
        <v>377.47920665387085</v>
      </c>
      <c r="J100" s="76">
        <v>190.73569482288835</v>
      </c>
      <c r="K100" s="76">
        <v>307.90674100354795</v>
      </c>
      <c r="L100" s="76">
        <v>164.71608149111407</v>
      </c>
      <c r="M100" s="76">
        <v>212.16407355021218</v>
      </c>
      <c r="N100" s="76">
        <v>238.88520238885204</v>
      </c>
      <c r="O100" s="76">
        <v>172.74472168905953</v>
      </c>
      <c r="P100" s="76">
        <v>81.743869209809333</v>
      </c>
      <c r="Q100" s="76">
        <v>177.3948302078054</v>
      </c>
      <c r="R100" s="76">
        <v>30.342436064152587</v>
      </c>
      <c r="S100" s="76">
        <v>141.44271570014146</v>
      </c>
      <c r="T100" s="76">
        <v>39.814200398142006</v>
      </c>
      <c r="U100" s="76">
        <v>44.785668586052466</v>
      </c>
      <c r="V100" s="76">
        <v>18.165304268846501</v>
      </c>
      <c r="W100" s="76">
        <v>53.218449062341627</v>
      </c>
      <c r="X100" s="76">
        <v>8.6692674469007365</v>
      </c>
      <c r="Y100" s="76">
        <v>42.432814710042443</v>
      </c>
      <c r="Z100" s="76">
        <v>72.992700729927037</v>
      </c>
      <c r="AA100" s="76">
        <v>102.36724248240563</v>
      </c>
      <c r="AB100" s="76">
        <v>45.413260672116266</v>
      </c>
      <c r="AC100" s="76">
        <v>50.684237202230108</v>
      </c>
    </row>
    <row r="101" spans="1:29" ht="12.75">
      <c r="A101" s="80">
        <v>5</v>
      </c>
      <c r="B101" s="80">
        <v>3</v>
      </c>
      <c r="C101" s="80">
        <v>3</v>
      </c>
      <c r="D101" s="65">
        <v>166016</v>
      </c>
      <c r="E101" s="26" t="s">
        <v>255</v>
      </c>
      <c r="F101" s="76">
        <v>326.56663724624894</v>
      </c>
      <c r="G101" s="76">
        <v>573.20441988950267</v>
      </c>
      <c r="H101" s="76">
        <v>434.78260869565236</v>
      </c>
      <c r="I101" s="76">
        <v>379.90985189954927</v>
      </c>
      <c r="J101" s="76">
        <v>134.06940063091488</v>
      </c>
      <c r="K101" s="76">
        <v>370.74148296593188</v>
      </c>
      <c r="L101" s="76">
        <v>203.0008826125331</v>
      </c>
      <c r="M101" s="76">
        <v>324.58563535911583</v>
      </c>
      <c r="N101" s="76">
        <v>227.74327122153215</v>
      </c>
      <c r="O101" s="76">
        <v>135.22215067611074</v>
      </c>
      <c r="P101" s="76">
        <v>63.091482649842298</v>
      </c>
      <c r="Q101" s="76">
        <v>194.13827655310615</v>
      </c>
      <c r="R101" s="76">
        <v>119.15269196822595</v>
      </c>
      <c r="S101" s="76">
        <v>165.74585635359128</v>
      </c>
      <c r="T101" s="76">
        <v>131.1249137336095</v>
      </c>
      <c r="U101" s="76">
        <v>109.46555054732778</v>
      </c>
      <c r="V101" s="76">
        <v>15.772870662460578</v>
      </c>
      <c r="W101" s="76">
        <v>111.47294589178362</v>
      </c>
      <c r="X101" s="76">
        <v>4.4130626654898508</v>
      </c>
      <c r="Y101" s="76">
        <v>62.154696132596698</v>
      </c>
      <c r="Z101" s="76">
        <v>69.013112491373377</v>
      </c>
      <c r="AA101" s="76">
        <v>135.22215067611074</v>
      </c>
      <c r="AB101" s="76">
        <v>55.205047318612003</v>
      </c>
      <c r="AC101" s="76">
        <v>60.120240480961925</v>
      </c>
    </row>
    <row r="102" spans="1:29" ht="12.75">
      <c r="A102" s="80">
        <v>5</v>
      </c>
      <c r="B102" s="80">
        <v>3</v>
      </c>
      <c r="C102" s="80">
        <v>3</v>
      </c>
      <c r="D102" s="65">
        <v>978028</v>
      </c>
      <c r="E102" s="26" t="s">
        <v>163</v>
      </c>
      <c r="F102" s="76">
        <v>392.23781998348488</v>
      </c>
      <c r="G102" s="76">
        <v>412.69841269841271</v>
      </c>
      <c r="H102" s="76">
        <v>546.97554697554699</v>
      </c>
      <c r="I102" s="76">
        <v>535.26448362720396</v>
      </c>
      <c r="J102" s="76">
        <v>246.73439767779394</v>
      </c>
      <c r="K102" s="76">
        <v>427.38053305154398</v>
      </c>
      <c r="L102" s="76">
        <v>326.17671345995058</v>
      </c>
      <c r="M102" s="76">
        <v>241.26984126984129</v>
      </c>
      <c r="N102" s="76">
        <v>283.14028314028309</v>
      </c>
      <c r="O102" s="76">
        <v>151.13350125944584</v>
      </c>
      <c r="P102" s="76">
        <v>36.284470246734401</v>
      </c>
      <c r="Q102" s="76">
        <v>223.0832452741576</v>
      </c>
      <c r="R102" s="76">
        <v>33.030553261767132</v>
      </c>
      <c r="S102" s="76">
        <v>63.492063492063465</v>
      </c>
      <c r="T102" s="76">
        <v>25.74002574002574</v>
      </c>
      <c r="U102" s="76">
        <v>69.269521410579316</v>
      </c>
      <c r="V102" s="76">
        <v>21.770682148040642</v>
      </c>
      <c r="W102" s="76">
        <v>42.268404367735116</v>
      </c>
      <c r="X102" s="76">
        <v>24.772914946325354</v>
      </c>
      <c r="Y102" s="76">
        <v>63.492063492063501</v>
      </c>
      <c r="Z102" s="76">
        <v>96.525096525096558</v>
      </c>
      <c r="AA102" s="76">
        <v>151.13350125944584</v>
      </c>
      <c r="AB102" s="76">
        <v>79.825834542815727</v>
      </c>
      <c r="AC102" s="76">
        <v>77.492074674181069</v>
      </c>
    </row>
    <row r="103" spans="1:29" ht="12.75">
      <c r="A103" s="80">
        <v>5</v>
      </c>
      <c r="B103" s="80">
        <v>3</v>
      </c>
      <c r="C103" s="80">
        <v>3</v>
      </c>
      <c r="D103" s="65">
        <v>974040</v>
      </c>
      <c r="E103" s="26" t="s">
        <v>158</v>
      </c>
      <c r="F103" s="76">
        <v>161.70525542080119</v>
      </c>
      <c r="G103" s="76">
        <v>257.94841031793646</v>
      </c>
      <c r="H103" s="76">
        <v>338.40947546531316</v>
      </c>
      <c r="I103" s="76">
        <v>356.53650254668941</v>
      </c>
      <c r="J103" s="76">
        <v>163.15431679129847</v>
      </c>
      <c r="K103" s="76">
        <v>248.9626556016598</v>
      </c>
      <c r="L103" s="76">
        <v>113.92870268283721</v>
      </c>
      <c r="M103" s="76">
        <v>149.97000599880025</v>
      </c>
      <c r="N103" s="76">
        <v>107.16300056401587</v>
      </c>
      <c r="O103" s="76">
        <v>56.593095642331633</v>
      </c>
      <c r="P103" s="76">
        <v>33.990482664853857</v>
      </c>
      <c r="Q103" s="76">
        <v>95.754867539099934</v>
      </c>
      <c r="R103" s="76">
        <v>40.426313855200299</v>
      </c>
      <c r="S103" s="76">
        <v>71.985602879424121</v>
      </c>
      <c r="T103" s="76">
        <v>84.60236886632832</v>
      </c>
      <c r="U103" s="76">
        <v>90.548953027730661</v>
      </c>
      <c r="V103" s="76">
        <v>20.394289598912305</v>
      </c>
      <c r="W103" s="76">
        <v>60.644749441429958</v>
      </c>
      <c r="X103" s="76">
        <v>7.3502388827636906</v>
      </c>
      <c r="Y103" s="76">
        <v>35.992801439712061</v>
      </c>
      <c r="Z103" s="76">
        <v>67.681895093062636</v>
      </c>
      <c r="AA103" s="76">
        <v>152.80135823429546</v>
      </c>
      <c r="AB103" s="76">
        <v>108.76954452753232</v>
      </c>
      <c r="AC103" s="76">
        <v>67.028407277369951</v>
      </c>
    </row>
    <row r="104" spans="1:29" ht="12.75">
      <c r="A104" s="80">
        <v>5</v>
      </c>
      <c r="B104" s="80">
        <v>3</v>
      </c>
      <c r="C104" s="80">
        <v>3</v>
      </c>
      <c r="D104" s="65">
        <v>170044</v>
      </c>
      <c r="E104" s="26" t="s">
        <v>52</v>
      </c>
      <c r="F104" s="76">
        <v>130.71895424836603</v>
      </c>
      <c r="G104" s="76">
        <v>393.83561643835617</v>
      </c>
      <c r="H104" s="76">
        <v>643.47826086956536</v>
      </c>
      <c r="I104" s="76">
        <v>636.01532567049821</v>
      </c>
      <c r="J104" s="76">
        <v>153.0612244897959</v>
      </c>
      <c r="K104" s="76">
        <v>370.14563106796123</v>
      </c>
      <c r="L104" s="76">
        <v>55.304172951231777</v>
      </c>
      <c r="M104" s="76">
        <v>111.30136986301375</v>
      </c>
      <c r="N104" s="76">
        <v>182.60869565217391</v>
      </c>
      <c r="O104" s="76">
        <v>160.91954022988511</v>
      </c>
      <c r="P104" s="76">
        <v>20.408163265306126</v>
      </c>
      <c r="Q104" s="76">
        <v>103.15533980582525</v>
      </c>
      <c r="R104" s="76">
        <v>70.387129210658642</v>
      </c>
      <c r="S104" s="76">
        <v>205.47945205479448</v>
      </c>
      <c r="T104" s="76">
        <v>217.39130434782621</v>
      </c>
      <c r="U104" s="76">
        <v>183.9080459770116</v>
      </c>
      <c r="V104" s="76">
        <v>71.428571428571431</v>
      </c>
      <c r="W104" s="76">
        <v>142.59708737864082</v>
      </c>
      <c r="X104" s="76">
        <v>5.0276520864756158</v>
      </c>
      <c r="Y104" s="76">
        <v>42.808219178082197</v>
      </c>
      <c r="Z104" s="76">
        <v>139.13043478260866</v>
      </c>
      <c r="AA104" s="76">
        <v>145.59386973180074</v>
      </c>
      <c r="AB104" s="76">
        <v>20.408163265306129</v>
      </c>
      <c r="AC104" s="76">
        <v>65.230582524271838</v>
      </c>
    </row>
    <row r="105" spans="1:29" ht="12.75">
      <c r="A105" s="80">
        <v>5</v>
      </c>
      <c r="B105" s="80">
        <v>3</v>
      </c>
      <c r="C105" s="80">
        <v>3</v>
      </c>
      <c r="D105" s="65">
        <v>562036</v>
      </c>
      <c r="E105" s="26" t="s">
        <v>113</v>
      </c>
      <c r="F105" s="76">
        <v>173.96907216494847</v>
      </c>
      <c r="G105" s="76">
        <v>308.64197530864197</v>
      </c>
      <c r="H105" s="76">
        <v>425.75285565939771</v>
      </c>
      <c r="I105" s="76">
        <v>459.65270684371802</v>
      </c>
      <c r="J105" s="76">
        <v>256.75675675675677</v>
      </c>
      <c r="K105" s="76">
        <v>311.179408374952</v>
      </c>
      <c r="L105" s="76">
        <v>77.319587628865989</v>
      </c>
      <c r="M105" s="76">
        <v>51.440329218107003</v>
      </c>
      <c r="N105" s="76">
        <v>134.99480789200413</v>
      </c>
      <c r="O105" s="76">
        <v>112.35955056179775</v>
      </c>
      <c r="P105" s="76">
        <v>40.54054054054054</v>
      </c>
      <c r="Q105" s="76">
        <v>84.51786400307337</v>
      </c>
      <c r="R105" s="76">
        <v>25.773195876288664</v>
      </c>
      <c r="S105" s="76">
        <v>92.592592592592609</v>
      </c>
      <c r="T105" s="76">
        <v>103.84215991692628</v>
      </c>
      <c r="U105" s="76">
        <v>132.78855975485189</v>
      </c>
      <c r="V105" s="76">
        <v>0</v>
      </c>
      <c r="W105" s="76">
        <v>69.150979638878212</v>
      </c>
      <c r="X105" s="76">
        <v>6.443298969072166</v>
      </c>
      <c r="Y105" s="76">
        <v>30.8641975308642</v>
      </c>
      <c r="Z105" s="76">
        <v>103.84215991692629</v>
      </c>
      <c r="AA105" s="76">
        <v>163.43207354443311</v>
      </c>
      <c r="AB105" s="76">
        <v>108.10810810810811</v>
      </c>
      <c r="AC105" s="76">
        <v>72.992700729927009</v>
      </c>
    </row>
    <row r="106" spans="1:29" ht="12.75">
      <c r="A106" s="80">
        <v>5</v>
      </c>
      <c r="B106" s="80">
        <v>3</v>
      </c>
      <c r="C106" s="80">
        <v>3</v>
      </c>
      <c r="D106" s="65">
        <v>978040</v>
      </c>
      <c r="E106" s="26" t="s">
        <v>166</v>
      </c>
      <c r="F106" s="76">
        <v>281.22956180510135</v>
      </c>
      <c r="G106" s="76">
        <v>318.60226104830429</v>
      </c>
      <c r="H106" s="76">
        <v>282.10116731517519</v>
      </c>
      <c r="I106" s="76">
        <v>490.4632152588556</v>
      </c>
      <c r="J106" s="76">
        <v>286.04118993135017</v>
      </c>
      <c r="K106" s="76">
        <v>330.60853769300638</v>
      </c>
      <c r="L106" s="76">
        <v>170.04578155657293</v>
      </c>
      <c r="M106" s="76">
        <v>236.38232271325802</v>
      </c>
      <c r="N106" s="76">
        <v>77.821011673151773</v>
      </c>
      <c r="O106" s="76">
        <v>99.909173478655745</v>
      </c>
      <c r="P106" s="76">
        <v>45.766590389016038</v>
      </c>
      <c r="Q106" s="76">
        <v>130.79019073569484</v>
      </c>
      <c r="R106" s="76">
        <v>78.482668410725964</v>
      </c>
      <c r="S106" s="76">
        <v>51.387461459403916</v>
      </c>
      <c r="T106" s="76">
        <v>77.821011673151787</v>
      </c>
      <c r="U106" s="76">
        <v>118.07447774750226</v>
      </c>
      <c r="V106" s="76">
        <v>68.649885583524039</v>
      </c>
      <c r="W106" s="76">
        <v>79.927338782924608</v>
      </c>
      <c r="X106" s="76">
        <v>26.160889470241994</v>
      </c>
      <c r="Y106" s="76">
        <v>20.554984583761566</v>
      </c>
      <c r="Z106" s="76">
        <v>68.093385214007796</v>
      </c>
      <c r="AA106" s="76">
        <v>118.07447774750224</v>
      </c>
      <c r="AB106" s="76">
        <v>102.97482837528605</v>
      </c>
      <c r="AC106" s="76">
        <v>63.578564940962764</v>
      </c>
    </row>
    <row r="107" spans="1:29" ht="12.75">
      <c r="A107" s="80">
        <v>5</v>
      </c>
      <c r="B107" s="80">
        <v>3</v>
      </c>
      <c r="C107" s="80">
        <v>3</v>
      </c>
      <c r="D107" s="65">
        <v>158036</v>
      </c>
      <c r="E107" s="26" t="s">
        <v>39</v>
      </c>
      <c r="F107" s="76">
        <v>120.48192771084338</v>
      </c>
      <c r="G107" s="76">
        <v>332.44680851063822</v>
      </c>
      <c r="H107" s="76">
        <v>308.0872913992298</v>
      </c>
      <c r="I107" s="76">
        <v>299.57203994293866</v>
      </c>
      <c r="J107" s="76">
        <v>99.502487562189046</v>
      </c>
      <c r="K107" s="76">
        <v>225.16887665749312</v>
      </c>
      <c r="L107" s="76">
        <v>17.21170395869191</v>
      </c>
      <c r="M107" s="76">
        <v>79.78723404255318</v>
      </c>
      <c r="N107" s="76">
        <v>89.858793324775377</v>
      </c>
      <c r="O107" s="76">
        <v>71.326676176890174</v>
      </c>
      <c r="P107" s="76">
        <v>0</v>
      </c>
      <c r="Q107" s="76">
        <v>50.03752814610958</v>
      </c>
      <c r="R107" s="76">
        <v>86.058519793459539</v>
      </c>
      <c r="S107" s="76">
        <v>132.97872340425528</v>
      </c>
      <c r="T107" s="76">
        <v>89.858793324775377</v>
      </c>
      <c r="U107" s="76">
        <v>71.326676176890174</v>
      </c>
      <c r="V107" s="76">
        <v>16.58374792703151</v>
      </c>
      <c r="W107" s="76">
        <v>82.561921441080798</v>
      </c>
      <c r="X107" s="76">
        <v>17.21170395869191</v>
      </c>
      <c r="Y107" s="76">
        <v>53.191489361702125</v>
      </c>
      <c r="Z107" s="76">
        <v>51.347881899871624</v>
      </c>
      <c r="AA107" s="76">
        <v>85.592011412268207</v>
      </c>
      <c r="AB107" s="76">
        <v>33.167495854063027</v>
      </c>
      <c r="AC107" s="76">
        <v>45.033775331498624</v>
      </c>
    </row>
    <row r="108" spans="1:29" ht="12.75">
      <c r="A108" s="80">
        <v>5</v>
      </c>
      <c r="B108" s="80">
        <v>3</v>
      </c>
      <c r="C108" s="80">
        <v>3</v>
      </c>
      <c r="D108" s="65">
        <v>334036</v>
      </c>
      <c r="E108" s="26" t="s">
        <v>61</v>
      </c>
      <c r="F108" s="76">
        <v>120.8740120874012</v>
      </c>
      <c r="G108" s="76">
        <v>388.96746817538894</v>
      </c>
      <c r="H108" s="76">
        <v>356.37918745545261</v>
      </c>
      <c r="I108" s="76">
        <v>276.81660899653986</v>
      </c>
      <c r="J108" s="76">
        <v>172.11703958691908</v>
      </c>
      <c r="K108" s="76">
        <v>252.14521452145215</v>
      </c>
      <c r="L108" s="76">
        <v>27.894002789400279</v>
      </c>
      <c r="M108" s="76">
        <v>63.649222065063661</v>
      </c>
      <c r="N108" s="76">
        <v>28.510334996436207</v>
      </c>
      <c r="O108" s="76">
        <v>34.602076124567475</v>
      </c>
      <c r="P108" s="76">
        <v>8.6058519793459549</v>
      </c>
      <c r="Q108" s="76">
        <v>33.003300330033007</v>
      </c>
      <c r="R108" s="76">
        <v>60.437006043700606</v>
      </c>
      <c r="S108" s="76">
        <v>77.793493635077809</v>
      </c>
      <c r="T108" s="76">
        <v>142.55167498218105</v>
      </c>
      <c r="U108" s="76">
        <v>89.965397923875472</v>
      </c>
      <c r="V108" s="76">
        <v>60.240963855421683</v>
      </c>
      <c r="W108" s="76">
        <v>84.488448844884488</v>
      </c>
      <c r="X108" s="76">
        <v>4.6490004649000465</v>
      </c>
      <c r="Y108" s="76">
        <v>35.360678925035359</v>
      </c>
      <c r="Z108" s="76">
        <v>71.275837491090499</v>
      </c>
      <c r="AA108" s="76">
        <v>83.044982698961945</v>
      </c>
      <c r="AB108" s="76">
        <v>43.029259896729783</v>
      </c>
      <c r="AC108" s="76">
        <v>43.564356435643568</v>
      </c>
    </row>
    <row r="109" spans="1:29" ht="12.75">
      <c r="A109" s="77"/>
      <c r="B109" s="77"/>
      <c r="C109" s="77"/>
      <c r="D109" s="69"/>
      <c r="E109" s="71" t="s">
        <v>212</v>
      </c>
      <c r="F109" s="161">
        <v>195.7859120270686</v>
      </c>
      <c r="G109" s="161">
        <v>352.11607056782032</v>
      </c>
      <c r="H109" s="161">
        <v>403.41946018634138</v>
      </c>
      <c r="I109" s="161">
        <v>392.02534865971279</v>
      </c>
      <c r="J109" s="161">
        <v>228.30514932153218</v>
      </c>
      <c r="K109" s="161">
        <v>305.43558271326833</v>
      </c>
      <c r="L109" s="161">
        <v>132.88219009535527</v>
      </c>
      <c r="M109" s="161">
        <v>185.57794273594911</v>
      </c>
      <c r="N109" s="161">
        <v>174.3348381519547</v>
      </c>
      <c r="O109" s="161">
        <v>127.8997155214284</v>
      </c>
      <c r="P109" s="161">
        <v>63.304123560270796</v>
      </c>
      <c r="Q109" s="161">
        <v>138.74970068377129</v>
      </c>
      <c r="R109" s="161">
        <v>48.446631805598273</v>
      </c>
      <c r="S109" s="161">
        <v>85.799672225971278</v>
      </c>
      <c r="T109" s="161">
        <v>89.328594755547016</v>
      </c>
      <c r="U109" s="161">
        <v>88.118972176607997</v>
      </c>
      <c r="V109" s="161">
        <v>43.081972978517641</v>
      </c>
      <c r="W109" s="161">
        <v>69.663080784341545</v>
      </c>
      <c r="X109" s="161">
        <v>9.6893263611196563</v>
      </c>
      <c r="Y109" s="161">
        <v>38.561650438638772</v>
      </c>
      <c r="Z109" s="161">
        <v>72.279319950052823</v>
      </c>
      <c r="AA109" s="161">
        <v>108.00934384901821</v>
      </c>
      <c r="AB109" s="161">
        <v>69.165616482518104</v>
      </c>
      <c r="AC109" s="161">
        <v>54.40903890667542</v>
      </c>
    </row>
    <row r="110" spans="1:29" ht="12.75">
      <c r="A110" s="80">
        <v>6</v>
      </c>
      <c r="B110" s="80">
        <v>4</v>
      </c>
      <c r="C110" s="80">
        <v>3</v>
      </c>
      <c r="D110" s="65">
        <v>554004</v>
      </c>
      <c r="E110" s="26" t="s">
        <v>98</v>
      </c>
      <c r="F110" s="76">
        <v>89.321965083231831</v>
      </c>
      <c r="G110" s="76">
        <v>184.59579885423301</v>
      </c>
      <c r="H110" s="76">
        <v>273.25581395348837</v>
      </c>
      <c r="I110" s="76">
        <v>271.83342972816655</v>
      </c>
      <c r="J110" s="76">
        <v>29.282576866764277</v>
      </c>
      <c r="K110" s="76">
        <v>168.38060797830263</v>
      </c>
      <c r="L110" s="76">
        <v>56.841250507511177</v>
      </c>
      <c r="M110" s="76">
        <v>44.557606619987268</v>
      </c>
      <c r="N110" s="76">
        <v>75.581395348837219</v>
      </c>
      <c r="O110" s="76">
        <v>46.269519953730494</v>
      </c>
      <c r="P110" s="76">
        <v>0</v>
      </c>
      <c r="Q110" s="76">
        <v>47.462990168380614</v>
      </c>
      <c r="R110" s="76">
        <v>28.420625253755585</v>
      </c>
      <c r="S110" s="76">
        <v>57.288351368555084</v>
      </c>
      <c r="T110" s="76">
        <v>81.395348837209298</v>
      </c>
      <c r="U110" s="76">
        <v>98.322729901677263</v>
      </c>
      <c r="V110" s="76">
        <v>7.3206442166910692</v>
      </c>
      <c r="W110" s="76">
        <v>54.243417335292122</v>
      </c>
      <c r="X110" s="76">
        <v>0</v>
      </c>
      <c r="Y110" s="76">
        <v>19.096117122851687</v>
      </c>
      <c r="Z110" s="76">
        <v>40.697674418604656</v>
      </c>
      <c r="AA110" s="76">
        <v>40.48582995951417</v>
      </c>
      <c r="AB110" s="76">
        <v>7.3206442166910692</v>
      </c>
      <c r="AC110" s="76">
        <v>20.341281500734546</v>
      </c>
    </row>
    <row r="111" spans="1:29" ht="12.75">
      <c r="A111" s="80">
        <v>6</v>
      </c>
      <c r="B111" s="80">
        <v>4</v>
      </c>
      <c r="C111" s="80">
        <v>3</v>
      </c>
      <c r="D111" s="65">
        <v>382008</v>
      </c>
      <c r="E111" s="26" t="s">
        <v>84</v>
      </c>
      <c r="F111" s="76">
        <v>129.31034482758619</v>
      </c>
      <c r="G111" s="76">
        <v>160.49382716049385</v>
      </c>
      <c r="H111" s="76">
        <v>120.74643249176729</v>
      </c>
      <c r="I111" s="76">
        <v>192.49278152069297</v>
      </c>
      <c r="J111" s="76">
        <v>76.33587786259541</v>
      </c>
      <c r="K111" s="76">
        <v>136.44821170146784</v>
      </c>
      <c r="L111" s="76">
        <v>86.206896551724142</v>
      </c>
      <c r="M111" s="76">
        <v>61.728395061728392</v>
      </c>
      <c r="N111" s="76">
        <v>32.93084522502744</v>
      </c>
      <c r="O111" s="76">
        <v>9.6246390760346507</v>
      </c>
      <c r="P111" s="76">
        <v>0</v>
      </c>
      <c r="Q111" s="76">
        <v>39.280545792846802</v>
      </c>
      <c r="R111" s="76">
        <v>25.862068965517242</v>
      </c>
      <c r="S111" s="76">
        <v>12.345679012345677</v>
      </c>
      <c r="T111" s="76">
        <v>32.93084522502744</v>
      </c>
      <c r="U111" s="76">
        <v>28.873917228103945</v>
      </c>
      <c r="V111" s="76">
        <v>0</v>
      </c>
      <c r="W111" s="76">
        <v>20.673971469919373</v>
      </c>
      <c r="X111" s="76">
        <v>17.241379310344826</v>
      </c>
      <c r="Y111" s="76">
        <v>24.691358024691354</v>
      </c>
      <c r="Z111" s="76">
        <v>32.93084522502744</v>
      </c>
      <c r="AA111" s="76">
        <v>125.12030798845042</v>
      </c>
      <c r="AB111" s="76">
        <v>21.810250817884402</v>
      </c>
      <c r="AC111" s="76">
        <v>45.482737233822611</v>
      </c>
    </row>
    <row r="112" spans="1:29" s="4" customFormat="1" ht="12.75">
      <c r="A112" s="80">
        <v>6</v>
      </c>
      <c r="B112" s="80">
        <v>4</v>
      </c>
      <c r="C112" s="80">
        <v>3</v>
      </c>
      <c r="D112" s="65">
        <v>554012</v>
      </c>
      <c r="E112" s="26" t="s">
        <v>100</v>
      </c>
      <c r="F112" s="76">
        <v>336.23417721518979</v>
      </c>
      <c r="G112" s="76">
        <v>682.51066422912845</v>
      </c>
      <c r="H112" s="76">
        <v>673.3794839521712</v>
      </c>
      <c r="I112" s="76">
        <v>727.1669575334497</v>
      </c>
      <c r="J112" s="76">
        <v>262.59758694109297</v>
      </c>
      <c r="K112" s="76">
        <v>524.42043664190862</v>
      </c>
      <c r="L112" s="76">
        <v>288.76582278480998</v>
      </c>
      <c r="M112" s="76">
        <v>365.63071297989023</v>
      </c>
      <c r="N112" s="76">
        <v>295.78351164254246</v>
      </c>
      <c r="O112" s="76">
        <v>308.31878999418268</v>
      </c>
      <c r="P112" s="76">
        <v>92.264017033356978</v>
      </c>
      <c r="Q112" s="76">
        <v>276.83997299122211</v>
      </c>
      <c r="R112" s="76">
        <v>35.601265822784811</v>
      </c>
      <c r="S112" s="76">
        <v>115.78305911029852</v>
      </c>
      <c r="T112" s="76">
        <v>81.812460667086242</v>
      </c>
      <c r="U112" s="76">
        <v>93.077370564281566</v>
      </c>
      <c r="V112" s="76">
        <v>21.291696238466994</v>
      </c>
      <c r="W112" s="76">
        <v>67.5219446320054</v>
      </c>
      <c r="X112" s="76">
        <v>11.867088607594937</v>
      </c>
      <c r="Y112" s="76">
        <v>48.750761730652073</v>
      </c>
      <c r="Z112" s="76">
        <v>88.105726872246706</v>
      </c>
      <c r="AA112" s="76">
        <v>116.34671320535195</v>
      </c>
      <c r="AB112" s="76">
        <v>49.680624556423012</v>
      </c>
      <c r="AC112" s="76">
        <v>58.519018681071351</v>
      </c>
    </row>
    <row r="113" spans="1:29" ht="12.75">
      <c r="A113" s="80">
        <v>6</v>
      </c>
      <c r="B113" s="80">
        <v>4</v>
      </c>
      <c r="C113" s="80">
        <v>3</v>
      </c>
      <c r="D113" s="65">
        <v>382012</v>
      </c>
      <c r="E113" s="26" t="s">
        <v>85</v>
      </c>
      <c r="F113" s="76">
        <v>106.26992561105207</v>
      </c>
      <c r="G113" s="76">
        <v>157.83540022547916</v>
      </c>
      <c r="H113" s="76">
        <v>240.62674874090652</v>
      </c>
      <c r="I113" s="76">
        <v>149.49279231179926</v>
      </c>
      <c r="J113" s="76">
        <v>112.28533685601057</v>
      </c>
      <c r="K113" s="76">
        <v>149.42175826425134</v>
      </c>
      <c r="L113" s="76">
        <v>56.677293659227765</v>
      </c>
      <c r="M113" s="76">
        <v>90.191657271702383</v>
      </c>
      <c r="N113" s="76">
        <v>72.747621712367092</v>
      </c>
      <c r="O113" s="76">
        <v>21.356113187399892</v>
      </c>
      <c r="P113" s="76">
        <v>0</v>
      </c>
      <c r="Q113" s="76">
        <v>50.14839832156381</v>
      </c>
      <c r="R113" s="76">
        <v>42.507970244420832</v>
      </c>
      <c r="S113" s="76">
        <v>28.184892897406993</v>
      </c>
      <c r="T113" s="76">
        <v>95.131505316172337</v>
      </c>
      <c r="U113" s="76">
        <v>26.69514148424987</v>
      </c>
      <c r="V113" s="76">
        <v>6.6050198150594444</v>
      </c>
      <c r="W113" s="76">
        <v>40.937468017603116</v>
      </c>
      <c r="X113" s="76">
        <v>3.5423308537017357</v>
      </c>
      <c r="Y113" s="76">
        <v>22.547914317925592</v>
      </c>
      <c r="Z113" s="76">
        <v>16.787912702853944</v>
      </c>
      <c r="AA113" s="76">
        <v>53.390282968499733</v>
      </c>
      <c r="AB113" s="76">
        <v>72.65521796565389</v>
      </c>
      <c r="AC113" s="76">
        <v>29.679664312762256</v>
      </c>
    </row>
    <row r="114" spans="1:29" ht="12.75">
      <c r="A114" s="80">
        <v>6</v>
      </c>
      <c r="B114" s="80">
        <v>4</v>
      </c>
      <c r="C114" s="80">
        <v>3</v>
      </c>
      <c r="D114" s="65">
        <v>758004</v>
      </c>
      <c r="E114" s="26" t="s">
        <v>122</v>
      </c>
      <c r="F114" s="76">
        <v>66.328521264143575</v>
      </c>
      <c r="G114" s="76">
        <v>161.09045848822797</v>
      </c>
      <c r="H114" s="76">
        <v>172.41379310344823</v>
      </c>
      <c r="I114" s="76">
        <v>148.27018121911038</v>
      </c>
      <c r="J114" s="76">
        <v>95.377842993396925</v>
      </c>
      <c r="K114" s="76">
        <v>123.85270374875593</v>
      </c>
      <c r="L114" s="76">
        <v>58.525165821303155</v>
      </c>
      <c r="M114" s="76">
        <v>92.936802973977663</v>
      </c>
      <c r="N114" s="76">
        <v>112.96076099881091</v>
      </c>
      <c r="O114" s="76">
        <v>43.931905546403087</v>
      </c>
      <c r="P114" s="76">
        <v>7.3367571533382261</v>
      </c>
      <c r="Q114" s="76">
        <v>64.138007298462881</v>
      </c>
      <c r="R114" s="76">
        <v>7.8033554428404202</v>
      </c>
      <c r="S114" s="76">
        <v>49.566294919454769</v>
      </c>
      <c r="T114" s="76">
        <v>17.835909631391207</v>
      </c>
      <c r="U114" s="76">
        <v>43.931905546403065</v>
      </c>
      <c r="V114" s="76">
        <v>14.673514306676452</v>
      </c>
      <c r="W114" s="76">
        <v>25.434037376976669</v>
      </c>
      <c r="X114" s="76">
        <v>0</v>
      </c>
      <c r="Y114" s="76">
        <v>6.1957868649318462</v>
      </c>
      <c r="Z114" s="76">
        <v>23.781212841854934</v>
      </c>
      <c r="AA114" s="76">
        <v>49.423393739703457</v>
      </c>
      <c r="AB114" s="76">
        <v>51.357300073367576</v>
      </c>
      <c r="AC114" s="76">
        <v>23.222381952891741</v>
      </c>
    </row>
    <row r="115" spans="1:29" ht="12.75">
      <c r="A115" s="80">
        <v>6</v>
      </c>
      <c r="B115" s="80">
        <v>4</v>
      </c>
      <c r="C115" s="80">
        <v>3</v>
      </c>
      <c r="D115" s="65">
        <v>558012</v>
      </c>
      <c r="E115" s="26" t="s">
        <v>102</v>
      </c>
      <c r="F115" s="76">
        <v>275.98896044158238</v>
      </c>
      <c r="G115" s="76">
        <v>447.6479514415783</v>
      </c>
      <c r="H115" s="76">
        <v>465.11627906976736</v>
      </c>
      <c r="I115" s="76">
        <v>406.38606676342522</v>
      </c>
      <c r="J115" s="76">
        <v>266.00166251039076</v>
      </c>
      <c r="K115" s="76">
        <v>362.6239304631265</v>
      </c>
      <c r="L115" s="76">
        <v>197.79208831646736</v>
      </c>
      <c r="M115" s="76">
        <v>333.83915022761778</v>
      </c>
      <c r="N115" s="76">
        <v>310.07751937984494</v>
      </c>
      <c r="O115" s="76">
        <v>239.47750362844704</v>
      </c>
      <c r="P115" s="76">
        <v>116.37572734829598</v>
      </c>
      <c r="Q115" s="76">
        <v>236.31671872877905</v>
      </c>
      <c r="R115" s="76">
        <v>59.797608095676182</v>
      </c>
      <c r="S115" s="76">
        <v>53.110773899848269</v>
      </c>
      <c r="T115" s="76">
        <v>54.263565891472886</v>
      </c>
      <c r="U115" s="76">
        <v>65.312046444121918</v>
      </c>
      <c r="V115" s="76">
        <v>8.3125519534497077</v>
      </c>
      <c r="W115" s="76">
        <v>50.251256281407045</v>
      </c>
      <c r="X115" s="76">
        <v>18.399264029438825</v>
      </c>
      <c r="Y115" s="76">
        <v>30.349013657056158</v>
      </c>
      <c r="Z115" s="76">
        <v>54.263565891472886</v>
      </c>
      <c r="AA115" s="76">
        <v>58.055152394775035</v>
      </c>
      <c r="AB115" s="76">
        <v>41.562759767248536</v>
      </c>
      <c r="AC115" s="76">
        <v>38.027977726470198</v>
      </c>
    </row>
    <row r="116" spans="1:29" ht="12.75">
      <c r="A116" s="80">
        <v>6</v>
      </c>
      <c r="B116" s="80">
        <v>4</v>
      </c>
      <c r="C116" s="80">
        <v>3</v>
      </c>
      <c r="D116" s="65">
        <v>558016</v>
      </c>
      <c r="E116" s="26" t="s">
        <v>103</v>
      </c>
      <c r="F116" s="76">
        <v>212.44309559939302</v>
      </c>
      <c r="G116" s="76">
        <v>421.17930204572804</v>
      </c>
      <c r="H116" s="76">
        <v>524.7465712581992</v>
      </c>
      <c r="I116" s="76">
        <v>451.21263395375081</v>
      </c>
      <c r="J116" s="76">
        <v>321.94480946123525</v>
      </c>
      <c r="K116" s="76">
        <v>370.01078748651565</v>
      </c>
      <c r="L116" s="76">
        <v>170.71320182094084</v>
      </c>
      <c r="M116" s="76">
        <v>270.75812274368229</v>
      </c>
      <c r="N116" s="76">
        <v>250.4472271914133</v>
      </c>
      <c r="O116" s="76">
        <v>174.84489565707838</v>
      </c>
      <c r="P116" s="76">
        <v>91.984231274638688</v>
      </c>
      <c r="Q116" s="76">
        <v>190.93851132686083</v>
      </c>
      <c r="R116" s="76">
        <v>41.729893778452187</v>
      </c>
      <c r="S116" s="76">
        <v>102.28640192539113</v>
      </c>
      <c r="T116" s="76">
        <v>125.22361359570657</v>
      </c>
      <c r="U116" s="76">
        <v>129.72363226170339</v>
      </c>
      <c r="V116" s="76">
        <v>45.992115637319309</v>
      </c>
      <c r="W116" s="76">
        <v>85.221143473570677</v>
      </c>
      <c r="X116" s="76">
        <v>0</v>
      </c>
      <c r="Y116" s="76">
        <v>24.067388688327323</v>
      </c>
      <c r="Z116" s="76">
        <v>47.704233750745402</v>
      </c>
      <c r="AA116" s="76">
        <v>90.242526790750134</v>
      </c>
      <c r="AB116" s="76">
        <v>105.12483574244413</v>
      </c>
      <c r="AC116" s="76">
        <v>47.46494066882417</v>
      </c>
    </row>
    <row r="117" spans="1:29" ht="12.75">
      <c r="A117" s="80">
        <v>6</v>
      </c>
      <c r="B117" s="80">
        <v>4</v>
      </c>
      <c r="C117" s="80">
        <v>3</v>
      </c>
      <c r="D117" s="65">
        <v>566008</v>
      </c>
      <c r="E117" s="26" t="s">
        <v>114</v>
      </c>
      <c r="F117" s="76">
        <v>128.84043607532209</v>
      </c>
      <c r="G117" s="76">
        <v>158.46538782318598</v>
      </c>
      <c r="H117" s="76">
        <v>196.23233908948194</v>
      </c>
      <c r="I117" s="76">
        <v>127.60241773002016</v>
      </c>
      <c r="J117" s="76">
        <v>90.386195562859484</v>
      </c>
      <c r="K117" s="76">
        <v>138.94678338196471</v>
      </c>
      <c r="L117" s="76">
        <v>79.286422200198217</v>
      </c>
      <c r="M117" s="76">
        <v>83.402835696413661</v>
      </c>
      <c r="N117" s="76">
        <v>78.49293563579279</v>
      </c>
      <c r="O117" s="76">
        <v>20.147750167897918</v>
      </c>
      <c r="P117" s="76">
        <v>0</v>
      </c>
      <c r="Q117" s="76">
        <v>54.189245518966231</v>
      </c>
      <c r="R117" s="76">
        <v>44.598612487611504</v>
      </c>
      <c r="S117" s="76">
        <v>58.381984987489588</v>
      </c>
      <c r="T117" s="76">
        <v>78.492935635792762</v>
      </c>
      <c r="U117" s="76">
        <v>60.443250503693775</v>
      </c>
      <c r="V117" s="76">
        <v>16.433853738701725</v>
      </c>
      <c r="W117" s="76">
        <v>51.410309851326943</v>
      </c>
      <c r="X117" s="76">
        <v>0</v>
      </c>
      <c r="Y117" s="76">
        <v>8.3402835696413682</v>
      </c>
      <c r="Z117" s="76">
        <v>23.547880690737838</v>
      </c>
      <c r="AA117" s="76">
        <v>33.579583613163194</v>
      </c>
      <c r="AB117" s="76">
        <v>41.084634346754314</v>
      </c>
      <c r="AC117" s="76">
        <v>19.452549673475058</v>
      </c>
    </row>
    <row r="118" spans="1:29" ht="12.75">
      <c r="A118" s="80">
        <v>6</v>
      </c>
      <c r="B118" s="80">
        <v>4</v>
      </c>
      <c r="C118" s="80">
        <v>3</v>
      </c>
      <c r="D118" s="65">
        <v>370004</v>
      </c>
      <c r="E118" s="26" t="s">
        <v>71</v>
      </c>
      <c r="F118" s="76">
        <v>102.88880094974279</v>
      </c>
      <c r="G118" s="76">
        <v>174.75728155339814</v>
      </c>
      <c r="H118" s="76">
        <v>307.595731324545</v>
      </c>
      <c r="I118" s="76">
        <v>364.55059710873672</v>
      </c>
      <c r="J118" s="76">
        <v>182.72425249169436</v>
      </c>
      <c r="K118" s="76">
        <v>215.13002364066202</v>
      </c>
      <c r="L118" s="76">
        <v>63.316185199841712</v>
      </c>
      <c r="M118" s="76">
        <v>84.142394822006494</v>
      </c>
      <c r="N118" s="76">
        <v>106.71688637790335</v>
      </c>
      <c r="O118" s="76">
        <v>113.13639220615967</v>
      </c>
      <c r="P118" s="76">
        <v>49.833887043189364</v>
      </c>
      <c r="Q118" s="76">
        <v>82.742316784869985</v>
      </c>
      <c r="R118" s="76">
        <v>39.572615749901082</v>
      </c>
      <c r="S118" s="76">
        <v>64.724919093851184</v>
      </c>
      <c r="T118" s="76">
        <v>150.65913370998121</v>
      </c>
      <c r="U118" s="76">
        <v>150.84852294154624</v>
      </c>
      <c r="V118" s="76">
        <v>49.833887043189364</v>
      </c>
      <c r="W118" s="76">
        <v>87.470449172576878</v>
      </c>
      <c r="X118" s="76">
        <v>0</v>
      </c>
      <c r="Y118" s="76">
        <v>12.944983818770227</v>
      </c>
      <c r="Z118" s="76">
        <v>37.664783427495287</v>
      </c>
      <c r="AA118" s="76">
        <v>81.709616593337515</v>
      </c>
      <c r="AB118" s="76">
        <v>49.833887043189364</v>
      </c>
      <c r="AC118" s="76">
        <v>31.914893617021274</v>
      </c>
    </row>
    <row r="119" spans="1:29" ht="12.75">
      <c r="A119" s="80">
        <v>6</v>
      </c>
      <c r="B119" s="80">
        <v>4</v>
      </c>
      <c r="C119" s="80">
        <v>3</v>
      </c>
      <c r="D119" s="65">
        <v>562016</v>
      </c>
      <c r="E119" s="26" t="s">
        <v>108</v>
      </c>
      <c r="F119" s="76">
        <v>156.09264853977845</v>
      </c>
      <c r="G119" s="76">
        <v>459.3373493975904</v>
      </c>
      <c r="H119" s="76">
        <v>516.57671549730151</v>
      </c>
      <c r="I119" s="76">
        <v>420.97998619737751</v>
      </c>
      <c r="J119" s="76">
        <v>168.69728209934399</v>
      </c>
      <c r="K119" s="76">
        <v>333.94134979654837</v>
      </c>
      <c r="L119" s="76">
        <v>140.9869083585096</v>
      </c>
      <c r="M119" s="76">
        <v>293.67469879518075</v>
      </c>
      <c r="N119" s="76">
        <v>254.43330763299917</v>
      </c>
      <c r="O119" s="76">
        <v>172.53278122843341</v>
      </c>
      <c r="P119" s="76">
        <v>46.860356138706656</v>
      </c>
      <c r="Q119" s="76">
        <v>182.40493896450118</v>
      </c>
      <c r="R119" s="76">
        <v>15.105740181268882</v>
      </c>
      <c r="S119" s="76">
        <v>143.07228915662648</v>
      </c>
      <c r="T119" s="76">
        <v>200.46260601387826</v>
      </c>
      <c r="U119" s="76">
        <v>75.914423740510713</v>
      </c>
      <c r="V119" s="76">
        <v>56.232427366447993</v>
      </c>
      <c r="W119" s="76">
        <v>91.202469482250592</v>
      </c>
      <c r="X119" s="76">
        <v>0</v>
      </c>
      <c r="Y119" s="76">
        <v>22.590361445783135</v>
      </c>
      <c r="Z119" s="76">
        <v>38.55050115651504</v>
      </c>
      <c r="AA119" s="76">
        <v>117.32229123533472</v>
      </c>
      <c r="AB119" s="76">
        <v>56.232427366447993</v>
      </c>
      <c r="AC119" s="76">
        <v>43.49656236845798</v>
      </c>
    </row>
    <row r="120" spans="1:29" ht="12.75">
      <c r="A120" s="80">
        <v>6</v>
      </c>
      <c r="B120" s="80">
        <v>4</v>
      </c>
      <c r="C120" s="80">
        <v>3</v>
      </c>
      <c r="D120" s="65">
        <v>382020</v>
      </c>
      <c r="E120" s="26" t="s">
        <v>86</v>
      </c>
      <c r="F120" s="76">
        <v>179.74421016246112</v>
      </c>
      <c r="G120" s="76">
        <v>401.64778578784745</v>
      </c>
      <c r="H120" s="76">
        <v>355.32994923857871</v>
      </c>
      <c r="I120" s="76">
        <v>316.42390758412853</v>
      </c>
      <c r="J120" s="76">
        <v>241.19947848761407</v>
      </c>
      <c r="K120" s="76">
        <v>290.41626331074542</v>
      </c>
      <c r="L120" s="76">
        <v>141.72139647424819</v>
      </c>
      <c r="M120" s="76">
        <v>262.61585993820796</v>
      </c>
      <c r="N120" s="76">
        <v>177.66497461928938</v>
      </c>
      <c r="O120" s="76">
        <v>120.54244098442987</v>
      </c>
      <c r="P120" s="76">
        <v>39.113428943937414</v>
      </c>
      <c r="Q120" s="76">
        <v>151.98451113262342</v>
      </c>
      <c r="R120" s="76">
        <v>31.109574835810577</v>
      </c>
      <c r="S120" s="76">
        <v>87.538619979402696</v>
      </c>
      <c r="T120" s="76">
        <v>60.913705583756354</v>
      </c>
      <c r="U120" s="76">
        <v>60.271220492214987</v>
      </c>
      <c r="V120" s="76">
        <v>32.59452411994787</v>
      </c>
      <c r="W120" s="76">
        <v>53.242981606970005</v>
      </c>
      <c r="X120" s="76">
        <v>6.9132388524023503</v>
      </c>
      <c r="Y120" s="76">
        <v>20.597322348094746</v>
      </c>
      <c r="Z120" s="76">
        <v>55.837563451776646</v>
      </c>
      <c r="AA120" s="76">
        <v>60.271220492214965</v>
      </c>
      <c r="AB120" s="76">
        <v>84.745762711864387</v>
      </c>
      <c r="AC120" s="76">
        <v>40.658276863504355</v>
      </c>
    </row>
    <row r="121" spans="1:29" ht="12.75">
      <c r="A121" s="80">
        <v>6</v>
      </c>
      <c r="B121" s="80">
        <v>4</v>
      </c>
      <c r="C121" s="80">
        <v>3</v>
      </c>
      <c r="D121" s="65">
        <v>954020</v>
      </c>
      <c r="E121" s="26" t="s">
        <v>141</v>
      </c>
      <c r="F121" s="76">
        <v>137.31825525040387</v>
      </c>
      <c r="G121" s="76">
        <v>154.92957746478876</v>
      </c>
      <c r="H121" s="76">
        <v>289.25619834710744</v>
      </c>
      <c r="I121" s="76">
        <v>255.31914893617019</v>
      </c>
      <c r="J121" s="76">
        <v>85.763293310463126</v>
      </c>
      <c r="K121" s="76">
        <v>181.72640080767289</v>
      </c>
      <c r="L121" s="76">
        <v>96.930533117932143</v>
      </c>
      <c r="M121" s="76">
        <v>98.591549295774669</v>
      </c>
      <c r="N121" s="76">
        <v>96.418732782369148</v>
      </c>
      <c r="O121" s="76">
        <v>42.553191489361701</v>
      </c>
      <c r="P121" s="76">
        <v>0</v>
      </c>
      <c r="Q121" s="76">
        <v>73.195355880868249</v>
      </c>
      <c r="R121" s="76">
        <v>40.387722132471723</v>
      </c>
      <c r="S121" s="76">
        <v>42.253521126760567</v>
      </c>
      <c r="T121" s="76">
        <v>137.74104683195591</v>
      </c>
      <c r="U121" s="76">
        <v>28.368794326241137</v>
      </c>
      <c r="V121" s="76">
        <v>34.305317324185253</v>
      </c>
      <c r="W121" s="76">
        <v>55.527511357900053</v>
      </c>
      <c r="X121" s="76">
        <v>0</v>
      </c>
      <c r="Y121" s="76">
        <v>14.084507042253524</v>
      </c>
      <c r="Z121" s="76">
        <v>55.096418732782368</v>
      </c>
      <c r="AA121" s="76">
        <v>113.47517730496455</v>
      </c>
      <c r="AB121" s="76">
        <v>17.152658662092623</v>
      </c>
      <c r="AC121" s="76">
        <v>35.335689045936398</v>
      </c>
    </row>
    <row r="122" spans="1:29" ht="12.75">
      <c r="A122" s="80">
        <v>6</v>
      </c>
      <c r="B122" s="80">
        <v>4</v>
      </c>
      <c r="C122" s="80">
        <v>3</v>
      </c>
      <c r="D122" s="65">
        <v>162016</v>
      </c>
      <c r="E122" s="26" t="s">
        <v>42</v>
      </c>
      <c r="F122" s="76">
        <v>167.8951678951679</v>
      </c>
      <c r="G122" s="76">
        <v>285.88445503275756</v>
      </c>
      <c r="H122" s="76">
        <v>289.59810874704493</v>
      </c>
      <c r="I122" s="76">
        <v>259.9009900990099</v>
      </c>
      <c r="J122" s="76">
        <v>178.09439002671414</v>
      </c>
      <c r="K122" s="76">
        <v>233.86342376052386</v>
      </c>
      <c r="L122" s="76">
        <v>131.04013104013103</v>
      </c>
      <c r="M122" s="76">
        <v>178.67778439547351</v>
      </c>
      <c r="N122" s="76">
        <v>153.66430260047281</v>
      </c>
      <c r="O122" s="76">
        <v>142.32673267326734</v>
      </c>
      <c r="P122" s="76">
        <v>26.71415850400712</v>
      </c>
      <c r="Q122" s="76">
        <v>133.30215154349861</v>
      </c>
      <c r="R122" s="76">
        <v>32.760032760032765</v>
      </c>
      <c r="S122" s="76">
        <v>11.911852293031567</v>
      </c>
      <c r="T122" s="76">
        <v>29.550827423167849</v>
      </c>
      <c r="U122" s="76">
        <v>18.564356435643564</v>
      </c>
      <c r="V122" s="76">
        <v>8.904719501335709</v>
      </c>
      <c r="W122" s="76">
        <v>22.217025257249766</v>
      </c>
      <c r="X122" s="76">
        <v>4.0950040950040956</v>
      </c>
      <c r="Y122" s="76">
        <v>29.779630732578916</v>
      </c>
      <c r="Z122" s="76">
        <v>29.550827423167849</v>
      </c>
      <c r="AA122" s="76">
        <v>61.881188118811892</v>
      </c>
      <c r="AB122" s="76">
        <v>80.142475512021377</v>
      </c>
      <c r="AC122" s="76">
        <v>35.079513564078574</v>
      </c>
    </row>
    <row r="123" spans="1:29" ht="12.75">
      <c r="A123" s="80">
        <v>6</v>
      </c>
      <c r="B123" s="80">
        <v>4</v>
      </c>
      <c r="C123" s="80">
        <v>3</v>
      </c>
      <c r="D123" s="65">
        <v>154032</v>
      </c>
      <c r="E123" s="26" t="s">
        <v>28</v>
      </c>
      <c r="F123" s="76">
        <v>148.57881136950908</v>
      </c>
      <c r="G123" s="76">
        <v>260.22304832713758</v>
      </c>
      <c r="H123" s="76">
        <v>327.5705186533213</v>
      </c>
      <c r="I123" s="76">
        <v>285.96187175043332</v>
      </c>
      <c r="J123" s="76">
        <v>47.904191616766475</v>
      </c>
      <c r="K123" s="76">
        <v>217.0868347338936</v>
      </c>
      <c r="L123" s="76">
        <v>109.81912144702845</v>
      </c>
      <c r="M123" s="76">
        <v>83.643122676579935</v>
      </c>
      <c r="N123" s="76">
        <v>90.991810737033674</v>
      </c>
      <c r="O123" s="76">
        <v>34.662045060658592</v>
      </c>
      <c r="P123" s="76">
        <v>0</v>
      </c>
      <c r="Q123" s="76">
        <v>70.0280112044818</v>
      </c>
      <c r="R123" s="76">
        <v>12.919896640826874</v>
      </c>
      <c r="S123" s="76">
        <v>102.23048327137546</v>
      </c>
      <c r="T123" s="76">
        <v>72.793448589626962</v>
      </c>
      <c r="U123" s="76">
        <v>121.31715771230505</v>
      </c>
      <c r="V123" s="76">
        <v>35.928143712574865</v>
      </c>
      <c r="W123" s="76">
        <v>66.526610644257715</v>
      </c>
      <c r="X123" s="76">
        <v>19.379844961240313</v>
      </c>
      <c r="Y123" s="76">
        <v>46.468401486988853</v>
      </c>
      <c r="Z123" s="76">
        <v>81.892629663330325</v>
      </c>
      <c r="AA123" s="76">
        <v>69.324090121317155</v>
      </c>
      <c r="AB123" s="76">
        <v>11.976047904191615</v>
      </c>
      <c r="AC123" s="76">
        <v>45.518207282913167</v>
      </c>
    </row>
    <row r="124" spans="1:29" ht="12.75">
      <c r="A124" s="80">
        <v>6</v>
      </c>
      <c r="B124" s="80">
        <v>4</v>
      </c>
      <c r="C124" s="80">
        <v>3</v>
      </c>
      <c r="D124" s="65">
        <v>382024</v>
      </c>
      <c r="E124" s="26" t="s">
        <v>87</v>
      </c>
      <c r="F124" s="76">
        <v>62.639821029082775</v>
      </c>
      <c r="G124" s="76">
        <v>152.82392026578074</v>
      </c>
      <c r="H124" s="76">
        <v>105.26315789473684</v>
      </c>
      <c r="I124" s="76">
        <v>124.78729438457177</v>
      </c>
      <c r="J124" s="76">
        <v>68.597560975609767</v>
      </c>
      <c r="K124" s="76">
        <v>100.83036773428233</v>
      </c>
      <c r="L124" s="76">
        <v>35.794183445190157</v>
      </c>
      <c r="M124" s="76">
        <v>19.933554817275745</v>
      </c>
      <c r="N124" s="76">
        <v>6.1919504643962844</v>
      </c>
      <c r="O124" s="76">
        <v>11.344299489506524</v>
      </c>
      <c r="P124" s="76">
        <v>0</v>
      </c>
      <c r="Q124" s="76">
        <v>16.607354685646499</v>
      </c>
      <c r="R124" s="76">
        <v>22.371364653243848</v>
      </c>
      <c r="S124" s="76">
        <v>106.31229235880399</v>
      </c>
      <c r="T124" s="76">
        <v>61.919504643962853</v>
      </c>
      <c r="U124" s="76">
        <v>17.016449234259785</v>
      </c>
      <c r="V124" s="76">
        <v>7.6219512195121952</v>
      </c>
      <c r="W124" s="76">
        <v>41.518386714116247</v>
      </c>
      <c r="X124" s="76">
        <v>4.4742729306487687</v>
      </c>
      <c r="Y124" s="76">
        <v>13.289036544850498</v>
      </c>
      <c r="Z124" s="76">
        <v>18.575851393188859</v>
      </c>
      <c r="AA124" s="76">
        <v>62.39364719228589</v>
      </c>
      <c r="AB124" s="76">
        <v>60.975609756097569</v>
      </c>
      <c r="AC124" s="76">
        <v>29.655990510083036</v>
      </c>
    </row>
    <row r="125" spans="1:29" ht="12.75">
      <c r="A125" s="80">
        <v>6</v>
      </c>
      <c r="B125" s="80">
        <v>4</v>
      </c>
      <c r="C125" s="80">
        <v>3</v>
      </c>
      <c r="D125" s="65">
        <v>378016</v>
      </c>
      <c r="E125" s="26" t="s">
        <v>80</v>
      </c>
      <c r="F125" s="76">
        <v>97.65625</v>
      </c>
      <c r="G125" s="76">
        <v>296.29629629629625</v>
      </c>
      <c r="H125" s="76">
        <v>284.21052631578954</v>
      </c>
      <c r="I125" s="76">
        <v>306.69144981412643</v>
      </c>
      <c r="J125" s="76">
        <v>465.40880503144649</v>
      </c>
      <c r="K125" s="76">
        <v>264.05130139569974</v>
      </c>
      <c r="L125" s="76">
        <v>65.104166666666671</v>
      </c>
      <c r="M125" s="76">
        <v>243.38624338624331</v>
      </c>
      <c r="N125" s="76">
        <v>115.78947368421056</v>
      </c>
      <c r="O125" s="76">
        <v>102.2304832713755</v>
      </c>
      <c r="P125" s="76">
        <v>163.52201257861634</v>
      </c>
      <c r="Q125" s="76">
        <v>128.25348924933988</v>
      </c>
      <c r="R125" s="76">
        <v>26.041666666666664</v>
      </c>
      <c r="S125" s="76">
        <v>21.164021164021161</v>
      </c>
      <c r="T125" s="76">
        <v>84.210526315789465</v>
      </c>
      <c r="U125" s="76">
        <v>27.881040892193308</v>
      </c>
      <c r="V125" s="76">
        <v>37.735849056603776</v>
      </c>
      <c r="W125" s="76">
        <v>37.721614485099963</v>
      </c>
      <c r="X125" s="76">
        <v>6.5104166666666661</v>
      </c>
      <c r="Y125" s="76">
        <v>10.582010582010582</v>
      </c>
      <c r="Z125" s="76">
        <v>42.105263157894754</v>
      </c>
      <c r="AA125" s="76">
        <v>92.936802973977706</v>
      </c>
      <c r="AB125" s="76">
        <v>163.52201257861634</v>
      </c>
      <c r="AC125" s="76">
        <v>54.696341003394949</v>
      </c>
    </row>
    <row r="126" spans="1:29" ht="12.75">
      <c r="A126" s="80">
        <v>6</v>
      </c>
      <c r="B126" s="80">
        <v>4</v>
      </c>
      <c r="C126" s="80">
        <v>3</v>
      </c>
      <c r="D126" s="65">
        <v>382028</v>
      </c>
      <c r="E126" s="26" t="s">
        <v>88</v>
      </c>
      <c r="F126" s="76">
        <v>117.12214166201896</v>
      </c>
      <c r="G126" s="76">
        <v>241.93548387096769</v>
      </c>
      <c r="H126" s="76">
        <v>228.38499184339321</v>
      </c>
      <c r="I126" s="76">
        <v>319.23383878691141</v>
      </c>
      <c r="J126" s="76">
        <v>153.50877192982455</v>
      </c>
      <c r="K126" s="76">
        <v>207.03611457036115</v>
      </c>
      <c r="L126" s="76">
        <v>78.081427774679312</v>
      </c>
      <c r="M126" s="76">
        <v>104.83870967741933</v>
      </c>
      <c r="N126" s="76">
        <v>89.72267536704733</v>
      </c>
      <c r="O126" s="76">
        <v>87.789305666400637</v>
      </c>
      <c r="P126" s="76">
        <v>43.859649122807006</v>
      </c>
      <c r="Q126" s="76">
        <v>82.503113325031137</v>
      </c>
      <c r="R126" s="76">
        <v>33.463469046291145</v>
      </c>
      <c r="S126" s="76">
        <v>72.58064516129032</v>
      </c>
      <c r="T126" s="76">
        <v>57.096247960848309</v>
      </c>
      <c r="U126" s="76">
        <v>55.86592178770951</v>
      </c>
      <c r="V126" s="76">
        <v>54.824561403508774</v>
      </c>
      <c r="W126" s="76">
        <v>52.92652552926527</v>
      </c>
      <c r="X126" s="76">
        <v>0</v>
      </c>
      <c r="Y126" s="76">
        <v>16.129032258064512</v>
      </c>
      <c r="Z126" s="76">
        <v>32.626427406199021</v>
      </c>
      <c r="AA126" s="76">
        <v>127.69353551476458</v>
      </c>
      <c r="AB126" s="76">
        <v>43.859649122807021</v>
      </c>
      <c r="AC126" s="76">
        <v>40.473225404732254</v>
      </c>
    </row>
    <row r="127" spans="1:29" ht="12.75">
      <c r="A127" s="80">
        <v>6</v>
      </c>
      <c r="B127" s="80">
        <v>4</v>
      </c>
      <c r="C127" s="80">
        <v>3</v>
      </c>
      <c r="D127" s="65">
        <v>382044</v>
      </c>
      <c r="E127" s="26" t="s">
        <v>90</v>
      </c>
      <c r="F127" s="76">
        <v>162.09476309226932</v>
      </c>
      <c r="G127" s="76">
        <v>191.67217448777265</v>
      </c>
      <c r="H127" s="76">
        <v>295.66360052562419</v>
      </c>
      <c r="I127" s="76">
        <v>310.02638522427441</v>
      </c>
      <c r="J127" s="76">
        <v>115.89403973509934</v>
      </c>
      <c r="K127" s="76">
        <v>213.10471524800982</v>
      </c>
      <c r="L127" s="76">
        <v>145.46965918536992</v>
      </c>
      <c r="M127" s="76">
        <v>105.75016523463322</v>
      </c>
      <c r="N127" s="76">
        <v>170.82785808147173</v>
      </c>
      <c r="O127" s="76">
        <v>125.32981530343005</v>
      </c>
      <c r="P127" s="76">
        <v>49.66887417218544</v>
      </c>
      <c r="Q127" s="76">
        <v>124.92345376607472</v>
      </c>
      <c r="R127" s="76">
        <v>8.3125519534497112</v>
      </c>
      <c r="S127" s="76">
        <v>19.828155981493726</v>
      </c>
      <c r="T127" s="76">
        <v>45.992115637319316</v>
      </c>
      <c r="U127" s="76">
        <v>39.577836411609503</v>
      </c>
      <c r="V127" s="76">
        <v>0</v>
      </c>
      <c r="W127" s="76">
        <v>22.045315370483777</v>
      </c>
      <c r="X127" s="76">
        <v>8.312551953449713</v>
      </c>
      <c r="Y127" s="76">
        <v>13.218770654329147</v>
      </c>
      <c r="Z127" s="76">
        <v>32.851511169513806</v>
      </c>
      <c r="AA127" s="76">
        <v>92.348284960422177</v>
      </c>
      <c r="AB127" s="76">
        <v>57.94701986754967</v>
      </c>
      <c r="AC127" s="76">
        <v>36.742192284139627</v>
      </c>
    </row>
    <row r="128" spans="1:29" ht="12.75">
      <c r="A128" s="80">
        <v>6</v>
      </c>
      <c r="B128" s="80">
        <v>4</v>
      </c>
      <c r="C128" s="80">
        <v>3</v>
      </c>
      <c r="D128" s="65">
        <v>570028</v>
      </c>
      <c r="E128" s="26" t="s">
        <v>120</v>
      </c>
      <c r="F128" s="76">
        <v>269.1131498470948</v>
      </c>
      <c r="G128" s="76">
        <v>874.26326129665995</v>
      </c>
      <c r="H128" s="76">
        <v>863.37760910815939</v>
      </c>
      <c r="I128" s="76">
        <v>687.02290076335885</v>
      </c>
      <c r="J128" s="76">
        <v>419.99999999999994</v>
      </c>
      <c r="K128" s="76">
        <v>589.53448861705738</v>
      </c>
      <c r="L128" s="76">
        <v>146.7889908256881</v>
      </c>
      <c r="M128" s="76">
        <v>235.75638506876217</v>
      </c>
      <c r="N128" s="76">
        <v>199.24098671726756</v>
      </c>
      <c r="O128" s="76">
        <v>127.2264631043257</v>
      </c>
      <c r="P128" s="76">
        <v>129.99999999999991</v>
      </c>
      <c r="Q128" s="76">
        <v>164.79782534828405</v>
      </c>
      <c r="R128" s="76">
        <v>67.278287461773701</v>
      </c>
      <c r="S128" s="76">
        <v>88.408644400785874</v>
      </c>
      <c r="T128" s="76">
        <v>75.9013282732448</v>
      </c>
      <c r="U128" s="76">
        <v>33.927056827820188</v>
      </c>
      <c r="V128" s="76">
        <v>40.000000000000007</v>
      </c>
      <c r="W128" s="76">
        <v>61.162079510703364</v>
      </c>
      <c r="X128" s="76">
        <v>0</v>
      </c>
      <c r="Y128" s="76">
        <v>29.469548133595289</v>
      </c>
      <c r="Z128" s="76">
        <v>66.413662239089177</v>
      </c>
      <c r="AA128" s="76">
        <v>84.817642069550473</v>
      </c>
      <c r="AB128" s="76">
        <v>30.000000000000004</v>
      </c>
      <c r="AC128" s="76">
        <v>39.075773020727148</v>
      </c>
    </row>
    <row r="129" spans="1:29" ht="12.75">
      <c r="A129" s="80">
        <v>6</v>
      </c>
      <c r="B129" s="80">
        <v>4</v>
      </c>
      <c r="C129" s="80">
        <v>3</v>
      </c>
      <c r="D129" s="65">
        <v>378024</v>
      </c>
      <c r="E129" s="26" t="s">
        <v>81</v>
      </c>
      <c r="F129" s="76">
        <v>393.04123711340213</v>
      </c>
      <c r="G129" s="76">
        <v>607.56972111553785</v>
      </c>
      <c r="H129" s="76">
        <v>659.13370998116739</v>
      </c>
      <c r="I129" s="76">
        <v>450.45045045045049</v>
      </c>
      <c r="J129" s="76">
        <v>293.08323563892151</v>
      </c>
      <c r="K129" s="76">
        <v>478.40888729618348</v>
      </c>
      <c r="L129" s="76">
        <v>315.72164948453616</v>
      </c>
      <c r="M129" s="76">
        <v>478.08764940239041</v>
      </c>
      <c r="N129" s="76">
        <v>376.64783427495263</v>
      </c>
      <c r="O129" s="76">
        <v>189.18918918918928</v>
      </c>
      <c r="P129" s="76">
        <v>117.23329425556867</v>
      </c>
      <c r="Q129" s="76">
        <v>301.02132234366599</v>
      </c>
      <c r="R129" s="76">
        <v>70.876288659793815</v>
      </c>
      <c r="S129" s="76">
        <v>49.800796812749006</v>
      </c>
      <c r="T129" s="76">
        <v>75.329566854990617</v>
      </c>
      <c r="U129" s="76">
        <v>36.036036036036052</v>
      </c>
      <c r="V129" s="76">
        <v>58.61664712778429</v>
      </c>
      <c r="W129" s="76">
        <v>59.129188317505836</v>
      </c>
      <c r="X129" s="76">
        <v>0</v>
      </c>
      <c r="Y129" s="76">
        <v>39.840637450199203</v>
      </c>
      <c r="Z129" s="76">
        <v>56.497175141242948</v>
      </c>
      <c r="AA129" s="76">
        <v>108.10810810810813</v>
      </c>
      <c r="AB129" s="76">
        <v>70.33997655334116</v>
      </c>
      <c r="AC129" s="76">
        <v>50.170220390611</v>
      </c>
    </row>
    <row r="130" spans="1:29" ht="12.75">
      <c r="A130" s="80">
        <v>6</v>
      </c>
      <c r="B130" s="80">
        <v>4</v>
      </c>
      <c r="C130" s="80">
        <v>3</v>
      </c>
      <c r="D130" s="65">
        <v>962052</v>
      </c>
      <c r="E130" s="26" t="s">
        <v>154</v>
      </c>
      <c r="F130" s="76">
        <v>166.90856313497821</v>
      </c>
      <c r="G130" s="76">
        <v>296.55990510083041</v>
      </c>
      <c r="H130" s="76">
        <v>481.17154811715483</v>
      </c>
      <c r="I130" s="76">
        <v>570.57057057057057</v>
      </c>
      <c r="J130" s="76">
        <v>54.42176870748299</v>
      </c>
      <c r="K130" s="76">
        <v>315.61800040724904</v>
      </c>
      <c r="L130" s="76">
        <v>137.88098693759068</v>
      </c>
      <c r="M130" s="76">
        <v>130.48635824436536</v>
      </c>
      <c r="N130" s="76">
        <v>135.98326359832637</v>
      </c>
      <c r="O130" s="76">
        <v>30.030030030030034</v>
      </c>
      <c r="P130" s="76">
        <v>27.210884353741495</v>
      </c>
      <c r="Q130" s="76">
        <v>97.739767868051317</v>
      </c>
      <c r="R130" s="76">
        <v>29.027576197387518</v>
      </c>
      <c r="S130" s="76">
        <v>94.899169632265739</v>
      </c>
      <c r="T130" s="76">
        <v>125.52301255230127</v>
      </c>
      <c r="U130" s="76">
        <v>80.08008008008008</v>
      </c>
      <c r="V130" s="76">
        <v>13.605442176870755</v>
      </c>
      <c r="W130" s="76">
        <v>67.196090409285276</v>
      </c>
      <c r="X130" s="76">
        <v>0</v>
      </c>
      <c r="Y130" s="76">
        <v>59.311981020166094</v>
      </c>
      <c r="Z130" s="76">
        <v>104.60251046025105</v>
      </c>
      <c r="AA130" s="76">
        <v>320.32032032032032</v>
      </c>
      <c r="AB130" s="76">
        <v>13.605442176870747</v>
      </c>
      <c r="AC130" s="76">
        <v>97.739767868051317</v>
      </c>
    </row>
    <row r="131" spans="1:29" ht="12.75">
      <c r="A131" s="80">
        <v>6</v>
      </c>
      <c r="B131" s="80">
        <v>4</v>
      </c>
      <c r="C131" s="80">
        <v>3</v>
      </c>
      <c r="D131" s="65">
        <v>770032</v>
      </c>
      <c r="E131" s="26" t="s">
        <v>131</v>
      </c>
      <c r="F131" s="76">
        <v>218.4959349593496</v>
      </c>
      <c r="G131" s="76">
        <v>420.97488921713449</v>
      </c>
      <c r="H131" s="76">
        <v>487.10601719197706</v>
      </c>
      <c r="I131" s="76">
        <v>434.78260869565219</v>
      </c>
      <c r="J131" s="76">
        <v>190.73569482288832</v>
      </c>
      <c r="K131" s="76">
        <v>347.55349597928307</v>
      </c>
      <c r="L131" s="76">
        <v>167.6829268292683</v>
      </c>
      <c r="M131" s="76">
        <v>258.49335302806503</v>
      </c>
      <c r="N131" s="76">
        <v>229.22636103151859</v>
      </c>
      <c r="O131" s="76">
        <v>138.33992094861659</v>
      </c>
      <c r="P131" s="76">
        <v>63.578564940962792</v>
      </c>
      <c r="Q131" s="76">
        <v>174.45822543273817</v>
      </c>
      <c r="R131" s="76">
        <v>45.731707317073173</v>
      </c>
      <c r="S131" s="76">
        <v>81.240768094534758</v>
      </c>
      <c r="T131" s="76">
        <v>179.08309455587394</v>
      </c>
      <c r="U131" s="76">
        <v>131.75230566534913</v>
      </c>
      <c r="V131" s="76">
        <v>36.330608537693003</v>
      </c>
      <c r="W131" s="76">
        <v>94.04388714733544</v>
      </c>
      <c r="X131" s="76">
        <v>5.0813008130081307</v>
      </c>
      <c r="Y131" s="76">
        <v>22.156573116691288</v>
      </c>
      <c r="Z131" s="76">
        <v>35.816618911174785</v>
      </c>
      <c r="AA131" s="76">
        <v>131.75230566534913</v>
      </c>
      <c r="AB131" s="76">
        <v>54.495912806539508</v>
      </c>
      <c r="AC131" s="76">
        <v>47.703421016764338</v>
      </c>
    </row>
    <row r="132" spans="1:29" ht="12.75">
      <c r="A132" s="80">
        <v>6</v>
      </c>
      <c r="B132" s="80">
        <v>4</v>
      </c>
      <c r="C132" s="80">
        <v>3</v>
      </c>
      <c r="D132" s="65">
        <v>374036</v>
      </c>
      <c r="E132" s="26" t="s">
        <v>76</v>
      </c>
      <c r="F132" s="76">
        <v>285.96187175043332</v>
      </c>
      <c r="G132" s="76">
        <v>294.49423815620997</v>
      </c>
      <c r="H132" s="76">
        <v>367.8474114441417</v>
      </c>
      <c r="I132" s="76">
        <v>330.47735618115053</v>
      </c>
      <c r="J132" s="76">
        <v>241.54589371980677</v>
      </c>
      <c r="K132" s="76">
        <v>304.35841246652058</v>
      </c>
      <c r="L132" s="76">
        <v>207.97227036395148</v>
      </c>
      <c r="M132" s="76">
        <v>179.25736235595392</v>
      </c>
      <c r="N132" s="76">
        <v>149.86376021798364</v>
      </c>
      <c r="O132" s="76">
        <v>110.15911872705018</v>
      </c>
      <c r="P132" s="76">
        <v>48.309178743961368</v>
      </c>
      <c r="Q132" s="76">
        <v>148.52690528366205</v>
      </c>
      <c r="R132" s="76">
        <v>69.32409012131717</v>
      </c>
      <c r="S132" s="76">
        <v>51.216389244558258</v>
      </c>
      <c r="T132" s="76">
        <v>95.367847411444174</v>
      </c>
      <c r="U132" s="76">
        <v>110.15911872705016</v>
      </c>
      <c r="V132" s="76">
        <v>16.103059581320455</v>
      </c>
      <c r="W132" s="76">
        <v>70.611151692232781</v>
      </c>
      <c r="X132" s="76">
        <v>0</v>
      </c>
      <c r="Y132" s="76">
        <v>25.608194622279136</v>
      </c>
      <c r="Z132" s="76">
        <v>95.367847411444131</v>
      </c>
      <c r="AA132" s="76">
        <v>73.439412484700128</v>
      </c>
      <c r="AB132" s="76">
        <v>128.82447665056361</v>
      </c>
      <c r="AC132" s="76">
        <v>56.001947893839784</v>
      </c>
    </row>
    <row r="133" spans="1:29" ht="12.75">
      <c r="A133" s="80">
        <v>6</v>
      </c>
      <c r="B133" s="80">
        <v>4</v>
      </c>
      <c r="C133" s="80">
        <v>3</v>
      </c>
      <c r="D133" s="65">
        <v>754028</v>
      </c>
      <c r="E133" s="26" t="s">
        <v>269</v>
      </c>
      <c r="F133" s="76">
        <v>92.182890855457231</v>
      </c>
      <c r="G133" s="76">
        <v>242.60355029585799</v>
      </c>
      <c r="H133" s="76">
        <v>307.35455543358944</v>
      </c>
      <c r="I133" s="76">
        <v>292.54022428083863</v>
      </c>
      <c r="J133" s="76">
        <v>203.48837209302326</v>
      </c>
      <c r="K133" s="76">
        <v>217.10855427713858</v>
      </c>
      <c r="L133" s="76">
        <v>66.371681415929189</v>
      </c>
      <c r="M133" s="76">
        <v>130.17751479289942</v>
      </c>
      <c r="N133" s="76">
        <v>142.70032930845221</v>
      </c>
      <c r="O133" s="76">
        <v>68.259385665529024</v>
      </c>
      <c r="P133" s="76">
        <v>40.697674418604656</v>
      </c>
      <c r="Q133" s="76">
        <v>87.043521760880438</v>
      </c>
      <c r="R133" s="76">
        <v>22.123893805309741</v>
      </c>
      <c r="S133" s="76">
        <v>59.171597633136102</v>
      </c>
      <c r="T133" s="76">
        <v>49.396267837541181</v>
      </c>
      <c r="U133" s="76">
        <v>78.010726474890291</v>
      </c>
      <c r="V133" s="76">
        <v>11.627906976744189</v>
      </c>
      <c r="W133" s="76">
        <v>43.02151075537769</v>
      </c>
      <c r="X133" s="76">
        <v>0</v>
      </c>
      <c r="Y133" s="76">
        <v>5.9171597633136086</v>
      </c>
      <c r="Z133" s="76">
        <v>49.39626783754116</v>
      </c>
      <c r="AA133" s="76">
        <v>87.7620672842516</v>
      </c>
      <c r="AB133" s="76">
        <v>69.767441860465127</v>
      </c>
      <c r="AC133" s="76">
        <v>40.020010005002504</v>
      </c>
    </row>
    <row r="134" spans="1:29" ht="12.75">
      <c r="A134" s="80">
        <v>6</v>
      </c>
      <c r="B134" s="80">
        <v>4</v>
      </c>
      <c r="C134" s="80">
        <v>3</v>
      </c>
      <c r="D134" s="65">
        <v>382048</v>
      </c>
      <c r="E134" s="26" t="s">
        <v>91</v>
      </c>
      <c r="F134" s="76">
        <v>169.85138004246284</v>
      </c>
      <c r="G134" s="76">
        <v>289.01734104046244</v>
      </c>
      <c r="H134" s="76">
        <v>235.40489642184559</v>
      </c>
      <c r="I134" s="76">
        <v>242.01355275895452</v>
      </c>
      <c r="J134" s="76">
        <v>84.439083232810617</v>
      </c>
      <c r="K134" s="76">
        <v>206.51162790697674</v>
      </c>
      <c r="L134" s="76">
        <v>134.46567586694974</v>
      </c>
      <c r="M134" s="76">
        <v>173.41040462427745</v>
      </c>
      <c r="N134" s="76">
        <v>112.99435028248591</v>
      </c>
      <c r="O134" s="76">
        <v>154.88867376573091</v>
      </c>
      <c r="P134" s="76">
        <v>0</v>
      </c>
      <c r="Q134" s="76">
        <v>120.93023255813954</v>
      </c>
      <c r="R134" s="76">
        <v>35.385704175513091</v>
      </c>
      <c r="S134" s="76">
        <v>77.071290944123334</v>
      </c>
      <c r="T134" s="76">
        <v>56.497175141242934</v>
      </c>
      <c r="U134" s="76">
        <v>29.041626331074543</v>
      </c>
      <c r="V134" s="76">
        <v>36.188178528347407</v>
      </c>
      <c r="W134" s="76">
        <v>46.511627906976742</v>
      </c>
      <c r="X134" s="76">
        <v>0</v>
      </c>
      <c r="Y134" s="76">
        <v>19.26782273603083</v>
      </c>
      <c r="Z134" s="76">
        <v>47.080979284369114</v>
      </c>
      <c r="AA134" s="76">
        <v>38.722168441432714</v>
      </c>
      <c r="AB134" s="76">
        <v>24.125452352231601</v>
      </c>
      <c r="AC134" s="76">
        <v>24.186046511627907</v>
      </c>
    </row>
    <row r="135" spans="1:29" ht="12.75">
      <c r="A135" s="80">
        <v>6</v>
      </c>
      <c r="B135" s="80">
        <v>4</v>
      </c>
      <c r="C135" s="80">
        <v>3</v>
      </c>
      <c r="D135" s="65">
        <v>170032</v>
      </c>
      <c r="E135" s="26" t="s">
        <v>51</v>
      </c>
      <c r="F135" s="76">
        <v>78.883495145631073</v>
      </c>
      <c r="G135" s="76">
        <v>285.17110266159699</v>
      </c>
      <c r="H135" s="76">
        <v>360.11080332409978</v>
      </c>
      <c r="I135" s="76">
        <v>347.7523324851569</v>
      </c>
      <c r="J135" s="76">
        <v>0</v>
      </c>
      <c r="K135" s="76">
        <v>210.29235766797743</v>
      </c>
      <c r="L135" s="76">
        <v>48.543689320388346</v>
      </c>
      <c r="M135" s="76">
        <v>123.57414448669203</v>
      </c>
      <c r="N135" s="76">
        <v>120.0369344413666</v>
      </c>
      <c r="O135" s="76">
        <v>50.890585241730278</v>
      </c>
      <c r="P135" s="76">
        <v>0</v>
      </c>
      <c r="Q135" s="76">
        <v>68.387758591212176</v>
      </c>
      <c r="R135" s="76">
        <v>24.271844660194173</v>
      </c>
      <c r="S135" s="76">
        <v>95.057034220532302</v>
      </c>
      <c r="T135" s="76">
        <v>138.50415512465375</v>
      </c>
      <c r="U135" s="76">
        <v>93.299406276505479</v>
      </c>
      <c r="V135" s="76">
        <v>0</v>
      </c>
      <c r="W135" s="76">
        <v>68.387758591212176</v>
      </c>
      <c r="X135" s="76">
        <v>6.0679611650485432</v>
      </c>
      <c r="Y135" s="76">
        <v>28.517110266159701</v>
      </c>
      <c r="Z135" s="76">
        <v>46.168051708217916</v>
      </c>
      <c r="AA135" s="76">
        <v>135.70822731128078</v>
      </c>
      <c r="AB135" s="76">
        <v>0</v>
      </c>
      <c r="AC135" s="76">
        <v>42.742349119507615</v>
      </c>
    </row>
    <row r="136" spans="1:29" ht="12.75">
      <c r="A136" s="80">
        <v>6</v>
      </c>
      <c r="B136" s="80">
        <v>4</v>
      </c>
      <c r="C136" s="80">
        <v>3</v>
      </c>
      <c r="D136" s="65">
        <v>378028</v>
      </c>
      <c r="E136" s="26" t="s">
        <v>82</v>
      </c>
      <c r="F136" s="76">
        <v>200</v>
      </c>
      <c r="G136" s="76">
        <v>352.94117647058823</v>
      </c>
      <c r="H136" s="76">
        <v>231.52270703472846</v>
      </c>
      <c r="I136" s="76">
        <v>295.85798816568041</v>
      </c>
      <c r="J136" s="76">
        <v>142.18009478672991</v>
      </c>
      <c r="K136" s="76">
        <v>245.17212426532328</v>
      </c>
      <c r="L136" s="76">
        <v>135.29411764705884</v>
      </c>
      <c r="M136" s="76">
        <v>117.64705882352941</v>
      </c>
      <c r="N136" s="76">
        <v>142.47551202137134</v>
      </c>
      <c r="O136" s="76">
        <v>135.24936601859676</v>
      </c>
      <c r="P136" s="76">
        <v>47.393364928909975</v>
      </c>
      <c r="Q136" s="76">
        <v>120.90680100755667</v>
      </c>
      <c r="R136" s="76">
        <v>11.76470588235294</v>
      </c>
      <c r="S136" s="76">
        <v>45.248868778280546</v>
      </c>
      <c r="T136" s="76">
        <v>17.809439002671418</v>
      </c>
      <c r="U136" s="76">
        <v>42.265426880811503</v>
      </c>
      <c r="V136" s="76">
        <v>47.393364928909968</v>
      </c>
      <c r="W136" s="76">
        <v>30.226700251889167</v>
      </c>
      <c r="X136" s="76">
        <v>23.52941176470588</v>
      </c>
      <c r="Y136" s="76">
        <v>36.199095022624434</v>
      </c>
      <c r="Z136" s="76">
        <v>35.618878005342829</v>
      </c>
      <c r="AA136" s="76">
        <v>84.530853761622978</v>
      </c>
      <c r="AB136" s="76">
        <v>47.393364928909953</v>
      </c>
      <c r="AC136" s="76">
        <v>43.660789252728797</v>
      </c>
    </row>
    <row r="137" spans="1:29" ht="12.75">
      <c r="A137" s="80">
        <v>6</v>
      </c>
      <c r="B137" s="80">
        <v>4</v>
      </c>
      <c r="C137" s="80">
        <v>3</v>
      </c>
      <c r="D137" s="65">
        <v>958040</v>
      </c>
      <c r="E137" s="26" t="s">
        <v>147</v>
      </c>
      <c r="F137" s="76">
        <v>221.67487684729065</v>
      </c>
      <c r="G137" s="76">
        <v>234.56790123456796</v>
      </c>
      <c r="H137" s="76">
        <v>331.26293995859214</v>
      </c>
      <c r="I137" s="76">
        <v>284.31372549019608</v>
      </c>
      <c r="J137" s="76">
        <v>74.812967581047374</v>
      </c>
      <c r="K137" s="76">
        <v>234.63455149501661</v>
      </c>
      <c r="L137" s="76">
        <v>205.25451559934316</v>
      </c>
      <c r="M137" s="76">
        <v>111.11111111111113</v>
      </c>
      <c r="N137" s="76">
        <v>196.68737060041411</v>
      </c>
      <c r="O137" s="76">
        <v>88.235294117647072</v>
      </c>
      <c r="P137" s="76">
        <v>24.937655860349128</v>
      </c>
      <c r="Q137" s="76">
        <v>132.89036544850498</v>
      </c>
      <c r="R137" s="76">
        <v>16.420361247947454</v>
      </c>
      <c r="S137" s="76">
        <v>49.382716049382722</v>
      </c>
      <c r="T137" s="76">
        <v>31.05590062111802</v>
      </c>
      <c r="U137" s="76">
        <v>68.62745098039214</v>
      </c>
      <c r="V137" s="76">
        <v>24.937655860349128</v>
      </c>
      <c r="W137" s="76">
        <v>37.375415282392026</v>
      </c>
      <c r="X137" s="76">
        <v>0</v>
      </c>
      <c r="Y137" s="76">
        <v>24.691358024691354</v>
      </c>
      <c r="Z137" s="76">
        <v>31.05590062111801</v>
      </c>
      <c r="AA137" s="76">
        <v>49.019607843137251</v>
      </c>
      <c r="AB137" s="76">
        <v>12.468827930174566</v>
      </c>
      <c r="AC137" s="76">
        <v>22.840531561461795</v>
      </c>
    </row>
    <row r="138" spans="1:29" ht="12.75">
      <c r="A138" s="80">
        <v>6</v>
      </c>
      <c r="B138" s="80">
        <v>4</v>
      </c>
      <c r="C138" s="80">
        <v>3</v>
      </c>
      <c r="D138" s="65">
        <v>954028</v>
      </c>
      <c r="E138" s="26" t="s">
        <v>143</v>
      </c>
      <c r="F138" s="76">
        <v>104.58567980691875</v>
      </c>
      <c r="G138" s="76">
        <v>367.55386565272494</v>
      </c>
      <c r="H138" s="76">
        <v>334.62033462033457</v>
      </c>
      <c r="I138" s="76">
        <v>432.74853801169593</v>
      </c>
      <c r="J138" s="76">
        <v>160.11644832605532</v>
      </c>
      <c r="K138" s="76">
        <v>266.60537807400601</v>
      </c>
      <c r="L138" s="76">
        <v>56.315366049879323</v>
      </c>
      <c r="M138" s="76">
        <v>253.48542458808615</v>
      </c>
      <c r="N138" s="76">
        <v>167.31016731016729</v>
      </c>
      <c r="O138" s="76">
        <v>140.35087719298247</v>
      </c>
      <c r="P138" s="76">
        <v>29.11208151382824</v>
      </c>
      <c r="Q138" s="76">
        <v>124.10940013789931</v>
      </c>
      <c r="R138" s="76">
        <v>48.270313757039418</v>
      </c>
      <c r="S138" s="76">
        <v>101.39416983523451</v>
      </c>
      <c r="T138" s="76">
        <v>115.83011583011583</v>
      </c>
      <c r="U138" s="76">
        <v>81.871345029239777</v>
      </c>
      <c r="V138" s="76">
        <v>29.11208151382824</v>
      </c>
      <c r="W138" s="76">
        <v>73.546311192829236</v>
      </c>
      <c r="X138" s="76">
        <v>0</v>
      </c>
      <c r="Y138" s="76">
        <v>12.674271229404313</v>
      </c>
      <c r="Z138" s="76">
        <v>0</v>
      </c>
      <c r="AA138" s="76">
        <v>70.175438596491233</v>
      </c>
      <c r="AB138" s="76">
        <v>14.55604075691412</v>
      </c>
      <c r="AC138" s="76">
        <v>18.386577798207309</v>
      </c>
    </row>
    <row r="139" spans="1:29" ht="12.75">
      <c r="A139" s="80">
        <v>6</v>
      </c>
      <c r="B139" s="80">
        <v>4</v>
      </c>
      <c r="C139" s="80">
        <v>3</v>
      </c>
      <c r="D139" s="65">
        <v>958044</v>
      </c>
      <c r="E139" s="26" t="s">
        <v>148</v>
      </c>
      <c r="F139" s="76">
        <v>6.5359477124183005</v>
      </c>
      <c r="G139" s="76">
        <v>0</v>
      </c>
      <c r="H139" s="76">
        <v>79.601990049751237</v>
      </c>
      <c r="I139" s="76">
        <v>60.763888888888893</v>
      </c>
      <c r="J139" s="76">
        <v>71.599045346062056</v>
      </c>
      <c r="K139" s="76">
        <v>40.344764349899137</v>
      </c>
      <c r="L139" s="76">
        <v>0</v>
      </c>
      <c r="M139" s="76">
        <v>0</v>
      </c>
      <c r="N139" s="76">
        <v>0</v>
      </c>
      <c r="O139" s="76">
        <v>0</v>
      </c>
      <c r="P139" s="76">
        <v>0</v>
      </c>
      <c r="Q139" s="76">
        <v>0</v>
      </c>
      <c r="R139" s="76">
        <v>6.5359477124183005</v>
      </c>
      <c r="S139" s="76">
        <v>0</v>
      </c>
      <c r="T139" s="76">
        <v>49.751243781094523</v>
      </c>
      <c r="U139" s="76">
        <v>34.722222222222221</v>
      </c>
      <c r="V139" s="76">
        <v>35.799522673031028</v>
      </c>
      <c r="W139" s="76">
        <v>23.8400880249404</v>
      </c>
      <c r="X139" s="76">
        <v>0</v>
      </c>
      <c r="Y139" s="76">
        <v>0</v>
      </c>
      <c r="Z139" s="76">
        <v>19.900497512437809</v>
      </c>
      <c r="AA139" s="76">
        <v>8.6805555555555554</v>
      </c>
      <c r="AB139" s="76">
        <v>23.866348448687351</v>
      </c>
      <c r="AC139" s="76">
        <v>9.1692646249770764</v>
      </c>
    </row>
    <row r="140" spans="1:29" ht="12.75">
      <c r="A140" s="80">
        <v>6</v>
      </c>
      <c r="B140" s="80">
        <v>4</v>
      </c>
      <c r="C140" s="80">
        <v>3</v>
      </c>
      <c r="D140" s="65">
        <v>754044</v>
      </c>
      <c r="E140" s="26" t="s">
        <v>220</v>
      </c>
      <c r="F140" s="76">
        <v>168.64459712679576</v>
      </c>
      <c r="G140" s="76">
        <v>262.36125126135221</v>
      </c>
      <c r="H140" s="76">
        <v>362.90322580645164</v>
      </c>
      <c r="I140" s="76">
        <v>337.51205400192862</v>
      </c>
      <c r="J140" s="76">
        <v>365.71428571428567</v>
      </c>
      <c r="K140" s="76">
        <v>283.84279475982532</v>
      </c>
      <c r="L140" s="76">
        <v>131.16801998750782</v>
      </c>
      <c r="M140" s="76">
        <v>191.72552976791124</v>
      </c>
      <c r="N140" s="76">
        <v>241.93548387096774</v>
      </c>
      <c r="O140" s="76">
        <v>183.22082931533274</v>
      </c>
      <c r="P140" s="76">
        <v>125.71428571428567</v>
      </c>
      <c r="Q140" s="76">
        <v>171.03347889374089</v>
      </c>
      <c r="R140" s="76">
        <v>37.476577139287947</v>
      </c>
      <c r="S140" s="76">
        <v>60.544904137235115</v>
      </c>
      <c r="T140" s="76">
        <v>40.322580645161288</v>
      </c>
      <c r="U140" s="76">
        <v>19.286403085824496</v>
      </c>
      <c r="V140" s="76">
        <v>45.714285714285708</v>
      </c>
      <c r="W140" s="76">
        <v>40.02911208151383</v>
      </c>
      <c r="X140" s="76">
        <v>0</v>
      </c>
      <c r="Y140" s="76">
        <v>0</v>
      </c>
      <c r="Z140" s="76">
        <v>40.322580645161295</v>
      </c>
      <c r="AA140" s="76">
        <v>96.432015429122472</v>
      </c>
      <c r="AB140" s="76">
        <v>68.571428571428584</v>
      </c>
      <c r="AC140" s="76">
        <v>36.390101892285301</v>
      </c>
    </row>
    <row r="141" spans="1:29" ht="12.75">
      <c r="A141" s="80">
        <v>6</v>
      </c>
      <c r="B141" s="80">
        <v>4</v>
      </c>
      <c r="C141" s="80">
        <v>3</v>
      </c>
      <c r="D141" s="65">
        <v>974044</v>
      </c>
      <c r="E141" s="26" t="s">
        <v>159</v>
      </c>
      <c r="F141" s="76">
        <v>468.11945117029865</v>
      </c>
      <c r="G141" s="76">
        <v>551.55875299760214</v>
      </c>
      <c r="H141" s="76">
        <v>696.27851140456175</v>
      </c>
      <c r="I141" s="76">
        <v>756.30252100840335</v>
      </c>
      <c r="J141" s="76">
        <v>397.80521262002748</v>
      </c>
      <c r="K141" s="76">
        <v>573.35949422280362</v>
      </c>
      <c r="L141" s="76">
        <v>347.05407586763522</v>
      </c>
      <c r="M141" s="76">
        <v>323.74100719424467</v>
      </c>
      <c r="N141" s="76">
        <v>408.16326530612241</v>
      </c>
      <c r="O141" s="76">
        <v>231.09243697478999</v>
      </c>
      <c r="P141" s="76">
        <v>150.89163237311388</v>
      </c>
      <c r="Q141" s="76">
        <v>298.6701547852627</v>
      </c>
      <c r="R141" s="76">
        <v>121.06537530266347</v>
      </c>
      <c r="S141" s="76">
        <v>155.87529976019189</v>
      </c>
      <c r="T141" s="76">
        <v>132.05282112845137</v>
      </c>
      <c r="U141" s="76">
        <v>126.05042016806728</v>
      </c>
      <c r="V141" s="76">
        <v>96.021947873799718</v>
      </c>
      <c r="W141" s="76">
        <v>126.44429910616964</v>
      </c>
      <c r="X141" s="76">
        <v>0</v>
      </c>
      <c r="Y141" s="76">
        <v>23.980815347721823</v>
      </c>
      <c r="Z141" s="76">
        <v>144.05762304921967</v>
      </c>
      <c r="AA141" s="76">
        <v>304.6218487394957</v>
      </c>
      <c r="AB141" s="76">
        <v>96.021947873799746</v>
      </c>
      <c r="AC141" s="76">
        <v>109.00370612600827</v>
      </c>
    </row>
    <row r="142" spans="1:29" ht="12.75">
      <c r="A142" s="80">
        <v>6</v>
      </c>
      <c r="B142" s="80">
        <v>4</v>
      </c>
      <c r="C142" s="80">
        <v>3</v>
      </c>
      <c r="D142" s="65">
        <v>378032</v>
      </c>
      <c r="E142" s="26" t="s">
        <v>83</v>
      </c>
      <c r="F142" s="76">
        <v>164.4398766700925</v>
      </c>
      <c r="G142" s="76">
        <v>299.00332225913621</v>
      </c>
      <c r="H142" s="76">
        <v>283.33333333333337</v>
      </c>
      <c r="I142" s="76">
        <v>375.62604340567617</v>
      </c>
      <c r="J142" s="76">
        <v>331.38401559454189</v>
      </c>
      <c r="K142" s="76">
        <v>275.32704593854578</v>
      </c>
      <c r="L142" s="76">
        <v>123.32990750256938</v>
      </c>
      <c r="M142" s="76">
        <v>182.72425249169436</v>
      </c>
      <c r="N142" s="76">
        <v>158.33333333333334</v>
      </c>
      <c r="O142" s="76">
        <v>150.2504173622705</v>
      </c>
      <c r="P142" s="76">
        <v>107.21247563352827</v>
      </c>
      <c r="Q142" s="76">
        <v>142.98752662001826</v>
      </c>
      <c r="R142" s="76">
        <v>25.693730729701958</v>
      </c>
      <c r="S142" s="76">
        <v>41.528239202657808</v>
      </c>
      <c r="T142" s="76">
        <v>25</v>
      </c>
      <c r="U142" s="76">
        <v>66.777963272120203</v>
      </c>
      <c r="V142" s="76">
        <v>87.719298245614041</v>
      </c>
      <c r="W142" s="76">
        <v>45.634317006388805</v>
      </c>
      <c r="X142" s="76">
        <v>10.277492291880781</v>
      </c>
      <c r="Y142" s="76">
        <v>24.916943521594686</v>
      </c>
      <c r="Z142" s="76">
        <v>50.000000000000007</v>
      </c>
      <c r="AA142" s="76">
        <v>141.90317195325542</v>
      </c>
      <c r="AB142" s="76">
        <v>126.70565302144246</v>
      </c>
      <c r="AC142" s="76">
        <v>62.366899908731362</v>
      </c>
    </row>
    <row r="143" spans="1:29" ht="12.75">
      <c r="A143" s="80">
        <v>6</v>
      </c>
      <c r="B143" s="80">
        <v>4</v>
      </c>
      <c r="C143" s="80">
        <v>3</v>
      </c>
      <c r="D143" s="65">
        <v>954032</v>
      </c>
      <c r="E143" s="26" t="s">
        <v>144</v>
      </c>
      <c r="F143" s="76">
        <v>279.16964924838942</v>
      </c>
      <c r="G143" s="76">
        <v>263.73626373626377</v>
      </c>
      <c r="H143" s="76">
        <v>626.9925611052073</v>
      </c>
      <c r="I143" s="76">
        <v>486.38132295719851</v>
      </c>
      <c r="J143" s="76">
        <v>404.17209908735333</v>
      </c>
      <c r="K143" s="76">
        <v>402.53817172318065</v>
      </c>
      <c r="L143" s="76">
        <v>150.32211882605583</v>
      </c>
      <c r="M143" s="76">
        <v>175.82417582417585</v>
      </c>
      <c r="N143" s="76">
        <v>350.69075451647188</v>
      </c>
      <c r="O143" s="76">
        <v>272.37354085603118</v>
      </c>
      <c r="P143" s="76">
        <v>91.264667535854002</v>
      </c>
      <c r="Q143" s="76">
        <v>208.20939916716242</v>
      </c>
      <c r="R143" s="76">
        <v>57.265569076592698</v>
      </c>
      <c r="S143" s="76">
        <v>65.934065934065941</v>
      </c>
      <c r="T143" s="76">
        <v>170.0318809776833</v>
      </c>
      <c r="U143" s="76">
        <v>87.548638132295721</v>
      </c>
      <c r="V143" s="76">
        <v>52.151238591916574</v>
      </c>
      <c r="W143" s="76">
        <v>85.266706325599841</v>
      </c>
      <c r="X143" s="76">
        <v>35.79098067287044</v>
      </c>
      <c r="Y143" s="76">
        <v>0</v>
      </c>
      <c r="Z143" s="76">
        <v>21.253985122210413</v>
      </c>
      <c r="AA143" s="76">
        <v>68.093385214007782</v>
      </c>
      <c r="AB143" s="76">
        <v>104.30247718383315</v>
      </c>
      <c r="AC143" s="76">
        <v>43.624826492167358</v>
      </c>
    </row>
    <row r="144" spans="1:29" ht="12.75">
      <c r="A144" s="80">
        <v>6</v>
      </c>
      <c r="B144" s="80">
        <v>4</v>
      </c>
      <c r="C144" s="80">
        <v>3</v>
      </c>
      <c r="D144" s="65">
        <v>374048</v>
      </c>
      <c r="E144" s="26" t="s">
        <v>77</v>
      </c>
      <c r="F144" s="76">
        <v>146.95591322603218</v>
      </c>
      <c r="G144" s="76">
        <v>199.29660023446661</v>
      </c>
      <c r="H144" s="76">
        <v>445.16829533116174</v>
      </c>
      <c r="I144" s="76">
        <v>241.59663865546221</v>
      </c>
      <c r="J144" s="76">
        <v>37.267080745341616</v>
      </c>
      <c r="K144" s="76">
        <v>211.69354838709677</v>
      </c>
      <c r="L144" s="76">
        <v>48.985304408677408</v>
      </c>
      <c r="M144" s="76">
        <v>93.786635404454856</v>
      </c>
      <c r="N144" s="76">
        <v>162.8664495114007</v>
      </c>
      <c r="O144" s="76">
        <v>52.521008403361364</v>
      </c>
      <c r="P144" s="76">
        <v>0</v>
      </c>
      <c r="Q144" s="76">
        <v>70.56451612903227</v>
      </c>
      <c r="R144" s="76">
        <v>62.981105668299513</v>
      </c>
      <c r="S144" s="76">
        <v>82.063305978898029</v>
      </c>
      <c r="T144" s="76">
        <v>152.00868621064058</v>
      </c>
      <c r="U144" s="76">
        <v>105.04201680672271</v>
      </c>
      <c r="V144" s="76">
        <v>0</v>
      </c>
      <c r="W144" s="76">
        <v>80.645161290322577</v>
      </c>
      <c r="X144" s="76">
        <v>27.991602519244225</v>
      </c>
      <c r="Y144" s="76">
        <v>11.723329425556862</v>
      </c>
      <c r="Z144" s="76">
        <v>97.719869706840385</v>
      </c>
      <c r="AA144" s="76">
        <v>63.025210084033617</v>
      </c>
      <c r="AB144" s="76">
        <v>37.267080745341616</v>
      </c>
      <c r="AC144" s="76">
        <v>46.37096774193548</v>
      </c>
    </row>
    <row r="145" spans="1:29" ht="12.75">
      <c r="A145" s="80">
        <v>6</v>
      </c>
      <c r="B145" s="80">
        <v>4</v>
      </c>
      <c r="C145" s="80">
        <v>3</v>
      </c>
      <c r="D145" s="65">
        <v>374052</v>
      </c>
      <c r="E145" s="26" t="s">
        <v>78</v>
      </c>
      <c r="F145" s="76">
        <v>172.86084701815039</v>
      </c>
      <c r="G145" s="76">
        <v>200.50125313283203</v>
      </c>
      <c r="H145" s="76">
        <v>264.10564225690274</v>
      </c>
      <c r="I145" s="76">
        <v>215.82733812949644</v>
      </c>
      <c r="J145" s="76">
        <v>138.46153846153845</v>
      </c>
      <c r="K145" s="76">
        <v>198.97003745318352</v>
      </c>
      <c r="L145" s="76">
        <v>129.6456352636128</v>
      </c>
      <c r="M145" s="76">
        <v>112.78195488721801</v>
      </c>
      <c r="N145" s="76">
        <v>144.0576230492197</v>
      </c>
      <c r="O145" s="76">
        <v>95.923261390887319</v>
      </c>
      <c r="P145" s="76">
        <v>46.15384615384616</v>
      </c>
      <c r="Q145" s="76">
        <v>110.01872659176031</v>
      </c>
      <c r="R145" s="76">
        <v>43.215211754537599</v>
      </c>
      <c r="S145" s="76">
        <v>50.125313283208015</v>
      </c>
      <c r="T145" s="76">
        <v>48.019207683073226</v>
      </c>
      <c r="U145" s="76">
        <v>47.961630695443645</v>
      </c>
      <c r="V145" s="76">
        <v>0</v>
      </c>
      <c r="W145" s="76">
        <v>39.794007490636709</v>
      </c>
      <c r="X145" s="76">
        <v>0</v>
      </c>
      <c r="Y145" s="76">
        <v>25.062656641604008</v>
      </c>
      <c r="Z145" s="76">
        <v>48.01920768307324</v>
      </c>
      <c r="AA145" s="76">
        <v>47.96163069544366</v>
      </c>
      <c r="AB145" s="76">
        <v>61.538461538461554</v>
      </c>
      <c r="AC145" s="76">
        <v>32.77153558052435</v>
      </c>
    </row>
    <row r="146" spans="1:29" ht="12.75">
      <c r="A146" s="77"/>
      <c r="B146" s="77"/>
      <c r="C146" s="77"/>
      <c r="D146" s="69"/>
      <c r="E146" s="71" t="s">
        <v>213</v>
      </c>
      <c r="F146" s="161">
        <v>168.63759362525977</v>
      </c>
      <c r="G146" s="161">
        <v>308.07447648233273</v>
      </c>
      <c r="H146" s="161">
        <v>356.69220369535827</v>
      </c>
      <c r="I146" s="161">
        <v>335.30362306514712</v>
      </c>
      <c r="J146" s="161">
        <v>182.34607765989199</v>
      </c>
      <c r="K146" s="161">
        <v>263.90684554292528</v>
      </c>
      <c r="L146" s="161">
        <v>123.33866555038946</v>
      </c>
      <c r="M146" s="161">
        <v>170.40442029994892</v>
      </c>
      <c r="N146" s="161">
        <v>161.55926092834608</v>
      </c>
      <c r="O146" s="161">
        <v>111.20088450416738</v>
      </c>
      <c r="P146" s="161">
        <v>48.300002713483302</v>
      </c>
      <c r="Q146" s="161">
        <v>124.96431989522641</v>
      </c>
      <c r="R146" s="161">
        <v>35.431834830839151</v>
      </c>
      <c r="S146" s="161">
        <v>66.861679899707482</v>
      </c>
      <c r="T146" s="161">
        <v>82.469580892293834</v>
      </c>
      <c r="U146" s="161">
        <v>67.613539717639057</v>
      </c>
      <c r="V146" s="161">
        <v>28.220226304507094</v>
      </c>
      <c r="W146" s="161">
        <v>55.115267726715579</v>
      </c>
      <c r="X146" s="161">
        <v>5.5315522731689812</v>
      </c>
      <c r="Y146" s="161">
        <v>21.358592190184336</v>
      </c>
      <c r="Z146" s="161">
        <v>46.191978368634523</v>
      </c>
      <c r="AA146" s="161">
        <v>89.300901513862911</v>
      </c>
      <c r="AB146" s="161">
        <v>56.711800938865224</v>
      </c>
      <c r="AC146" s="161">
        <v>40.423459878771595</v>
      </c>
    </row>
    <row r="147" spans="1:29" ht="12.75">
      <c r="A147" s="80">
        <v>7</v>
      </c>
      <c r="B147" s="80">
        <v>1</v>
      </c>
      <c r="C147" s="80">
        <v>4</v>
      </c>
      <c r="D147" s="65">
        <v>362008</v>
      </c>
      <c r="E147" s="26" t="s">
        <v>63</v>
      </c>
      <c r="F147" s="76">
        <v>175.39644401729939</v>
      </c>
      <c r="G147" s="76">
        <v>320.76984763432239</v>
      </c>
      <c r="H147" s="76">
        <v>388.04811796662784</v>
      </c>
      <c r="I147" s="76">
        <v>345.52845528455299</v>
      </c>
      <c r="J147" s="76">
        <v>129.74051896207581</v>
      </c>
      <c r="K147" s="76">
        <v>265.7516244433088</v>
      </c>
      <c r="L147" s="76">
        <v>127.34262373858722</v>
      </c>
      <c r="M147" s="76">
        <v>152.36567762630312</v>
      </c>
      <c r="N147" s="76">
        <v>166.86069072564993</v>
      </c>
      <c r="O147" s="76">
        <v>158.53658536585374</v>
      </c>
      <c r="P147" s="76">
        <v>69.860279441117726</v>
      </c>
      <c r="Q147" s="76">
        <v>136.52624662334819</v>
      </c>
      <c r="R147" s="76">
        <v>31.234983181162903</v>
      </c>
      <c r="S147" s="76">
        <v>80.192461908580611</v>
      </c>
      <c r="T147" s="76">
        <v>65.968180054326723</v>
      </c>
      <c r="U147" s="76">
        <v>44.715447154471562</v>
      </c>
      <c r="V147" s="76">
        <v>14.970059880239525</v>
      </c>
      <c r="W147" s="76">
        <v>46.725560341680669</v>
      </c>
      <c r="X147" s="76">
        <v>12.01345506967804</v>
      </c>
      <c r="Y147" s="76">
        <v>60.144346431435473</v>
      </c>
      <c r="Z147" s="76">
        <v>93.131548311990741</v>
      </c>
      <c r="AA147" s="76">
        <v>109.7560975609756</v>
      </c>
      <c r="AB147" s="76">
        <v>34.93013972055887</v>
      </c>
      <c r="AC147" s="76">
        <v>56.946776666423311</v>
      </c>
    </row>
    <row r="148" spans="1:29" ht="12.75">
      <c r="A148" s="80">
        <v>7</v>
      </c>
      <c r="B148" s="80">
        <v>1</v>
      </c>
      <c r="C148" s="80">
        <v>4</v>
      </c>
      <c r="D148" s="65">
        <v>562004</v>
      </c>
      <c r="E148" s="26" t="s">
        <v>104</v>
      </c>
      <c r="F148" s="76">
        <v>339.74519110667001</v>
      </c>
      <c r="G148" s="76">
        <v>581.11380145278451</v>
      </c>
      <c r="H148" s="76">
        <v>728.50318471337573</v>
      </c>
      <c r="I148" s="76">
        <v>692.16061185468459</v>
      </c>
      <c r="J148" s="76">
        <v>413.53383458646613</v>
      </c>
      <c r="K148" s="76">
        <v>532.90623179965053</v>
      </c>
      <c r="L148" s="76">
        <v>259.8051461403947</v>
      </c>
      <c r="M148" s="76">
        <v>359.16061339790156</v>
      </c>
      <c r="N148" s="76">
        <v>338.37579617834399</v>
      </c>
      <c r="O148" s="76">
        <v>252.39005736137676</v>
      </c>
      <c r="P148" s="76">
        <v>150.37593984962405</v>
      </c>
      <c r="Q148" s="76">
        <v>273.73325567850901</v>
      </c>
      <c r="R148" s="76">
        <v>74.943792155883088</v>
      </c>
      <c r="S148" s="76">
        <v>92.816787732041973</v>
      </c>
      <c r="T148" s="76">
        <v>147.29299363057328</v>
      </c>
      <c r="U148" s="76">
        <v>103.25047801147225</v>
      </c>
      <c r="V148" s="76">
        <v>70.488721804511286</v>
      </c>
      <c r="W148" s="76">
        <v>96.097845078625497</v>
      </c>
      <c r="X148" s="76">
        <v>4.9962528103922086</v>
      </c>
      <c r="Y148" s="76">
        <v>56.497175141242984</v>
      </c>
      <c r="Z148" s="76">
        <v>151.27388535031838</v>
      </c>
      <c r="AA148" s="76">
        <v>214.14913957934982</v>
      </c>
      <c r="AB148" s="76">
        <v>108.08270676691728</v>
      </c>
      <c r="AC148" s="76">
        <v>96.825859056493854</v>
      </c>
    </row>
    <row r="149" spans="1:29" ht="12.75">
      <c r="A149" s="80">
        <v>7</v>
      </c>
      <c r="B149" s="80">
        <v>1</v>
      </c>
      <c r="C149" s="80">
        <v>4</v>
      </c>
      <c r="D149" s="65">
        <v>358008</v>
      </c>
      <c r="E149" s="26" t="s">
        <v>62</v>
      </c>
      <c r="F149" s="76">
        <v>234.65703971119135</v>
      </c>
      <c r="G149" s="76">
        <v>314.38935912938337</v>
      </c>
      <c r="H149" s="76">
        <v>330.3055326176713</v>
      </c>
      <c r="I149" s="76">
        <v>337.83783783783792</v>
      </c>
      <c r="J149" s="76">
        <v>75.445816186556925</v>
      </c>
      <c r="K149" s="76">
        <v>262.34487092213436</v>
      </c>
      <c r="L149" s="76">
        <v>158.8447653429603</v>
      </c>
      <c r="M149" s="76">
        <v>157.19467956469168</v>
      </c>
      <c r="N149" s="76">
        <v>110.10184420589046</v>
      </c>
      <c r="O149" s="76">
        <v>91.891891891891888</v>
      </c>
      <c r="P149" s="76">
        <v>41.152263374485599</v>
      </c>
      <c r="Q149" s="76">
        <v>118.34319526627219</v>
      </c>
      <c r="R149" s="76">
        <v>63.176895306859215</v>
      </c>
      <c r="S149" s="76">
        <v>87.66626360338573</v>
      </c>
      <c r="T149" s="76">
        <v>93.586567575006882</v>
      </c>
      <c r="U149" s="76">
        <v>59.459459459459516</v>
      </c>
      <c r="V149" s="76">
        <v>6.8587105624142675</v>
      </c>
      <c r="W149" s="76">
        <v>63.884379745509783</v>
      </c>
      <c r="X149" s="76">
        <v>3.6101083032490973</v>
      </c>
      <c r="Y149" s="76">
        <v>39.298669891172914</v>
      </c>
      <c r="Z149" s="76">
        <v>68.813652628681524</v>
      </c>
      <c r="AA149" s="76">
        <v>159.45945945945942</v>
      </c>
      <c r="AB149" s="76">
        <v>10.2880658436214</v>
      </c>
      <c r="AC149" s="76">
        <v>53.411530606901607</v>
      </c>
    </row>
    <row r="150" spans="1:29" ht="12.75">
      <c r="A150" s="80">
        <v>7</v>
      </c>
      <c r="B150" s="80">
        <v>1</v>
      </c>
      <c r="C150" s="80">
        <v>4</v>
      </c>
      <c r="D150" s="65">
        <v>334012</v>
      </c>
      <c r="E150" s="26" t="s">
        <v>58</v>
      </c>
      <c r="F150" s="76">
        <v>203.0008826125331</v>
      </c>
      <c r="G150" s="76">
        <v>340.06899950714649</v>
      </c>
      <c r="H150" s="76">
        <v>452.38095238095258</v>
      </c>
      <c r="I150" s="76">
        <v>530.80568720379154</v>
      </c>
      <c r="J150" s="76">
        <v>193.0953774136922</v>
      </c>
      <c r="K150" s="76">
        <v>333.12769895126473</v>
      </c>
      <c r="L150" s="76">
        <v>123.56575463371583</v>
      </c>
      <c r="M150" s="76">
        <v>182.35584031542632</v>
      </c>
      <c r="N150" s="76">
        <v>204.76190476190484</v>
      </c>
      <c r="O150" s="76">
        <v>146.91943127962091</v>
      </c>
      <c r="P150" s="76">
        <v>29.256875365710933</v>
      </c>
      <c r="Q150" s="76">
        <v>139.24385300079319</v>
      </c>
      <c r="R150" s="76">
        <v>73.551044424830835</v>
      </c>
      <c r="S150" s="76">
        <v>108.42779694430762</v>
      </c>
      <c r="T150" s="76">
        <v>133.3333333333334</v>
      </c>
      <c r="U150" s="76">
        <v>127.96208530805687</v>
      </c>
      <c r="V150" s="76">
        <v>23.40550029256875</v>
      </c>
      <c r="W150" s="76">
        <v>93.416762139772644</v>
      </c>
      <c r="X150" s="76">
        <v>2.942041776993233</v>
      </c>
      <c r="Y150" s="76">
        <v>34.499753573188769</v>
      </c>
      <c r="Z150" s="76">
        <v>90.476190476190567</v>
      </c>
      <c r="AA150" s="76">
        <v>156.39810426540282</v>
      </c>
      <c r="AB150" s="76">
        <v>40.95962551199532</v>
      </c>
      <c r="AC150" s="76">
        <v>59.046443994007241</v>
      </c>
    </row>
    <row r="151" spans="1:29" ht="12.75">
      <c r="A151" s="80">
        <v>7</v>
      </c>
      <c r="B151" s="80">
        <v>1</v>
      </c>
      <c r="C151" s="80">
        <v>4</v>
      </c>
      <c r="D151" s="65">
        <v>562014</v>
      </c>
      <c r="E151" s="26" t="s">
        <v>107</v>
      </c>
      <c r="F151" s="76">
        <v>316.29660661918734</v>
      </c>
      <c r="G151" s="76">
        <v>626.4501160092808</v>
      </c>
      <c r="H151" s="76">
        <v>677.35602094240858</v>
      </c>
      <c r="I151" s="76">
        <v>633.35455124124769</v>
      </c>
      <c r="J151" s="76">
        <v>566.27000410340588</v>
      </c>
      <c r="K151" s="76">
        <v>538.17119201266303</v>
      </c>
      <c r="L151" s="76">
        <v>203.18391286133223</v>
      </c>
      <c r="M151" s="76">
        <v>271.79317202519076</v>
      </c>
      <c r="N151" s="76">
        <v>242.14659685863882</v>
      </c>
      <c r="O151" s="76">
        <v>162.31699554423943</v>
      </c>
      <c r="P151" s="76">
        <v>69.757899056216644</v>
      </c>
      <c r="Q151" s="76">
        <v>195.42189212224528</v>
      </c>
      <c r="R151" s="76">
        <v>108.92333472978638</v>
      </c>
      <c r="S151" s="76">
        <v>195.55850182300293</v>
      </c>
      <c r="T151" s="76">
        <v>225.78534031413616</v>
      </c>
      <c r="U151" s="76">
        <v>168.68236791852317</v>
      </c>
      <c r="V151" s="76">
        <v>209.27369716865013</v>
      </c>
      <c r="W151" s="76">
        <v>172.89662729818585</v>
      </c>
      <c r="X151" s="76">
        <v>2.0946795140343526</v>
      </c>
      <c r="Y151" s="76">
        <v>59.661915810407699</v>
      </c>
      <c r="Z151" s="76">
        <v>114.52879581151828</v>
      </c>
      <c r="AA151" s="76">
        <v>213.23997453851044</v>
      </c>
      <c r="AB151" s="76">
        <v>160.03282724661472</v>
      </c>
      <c r="AC151" s="76">
        <v>97.406550590527203</v>
      </c>
    </row>
    <row r="152" spans="1:29" ht="12.75">
      <c r="A152" s="80">
        <v>7</v>
      </c>
      <c r="B152" s="80">
        <v>1</v>
      </c>
      <c r="C152" s="80">
        <v>4</v>
      </c>
      <c r="D152" s="65">
        <v>562020</v>
      </c>
      <c r="E152" s="26" t="s">
        <v>109</v>
      </c>
      <c r="F152" s="76">
        <v>338.50493653032441</v>
      </c>
      <c r="G152" s="76">
        <v>473.61299052774018</v>
      </c>
      <c r="H152" s="76">
        <v>467.80917091245948</v>
      </c>
      <c r="I152" s="76">
        <v>405.77096483318303</v>
      </c>
      <c r="J152" s="76">
        <v>87.193460490463224</v>
      </c>
      <c r="K152" s="76">
        <v>360.78169366961754</v>
      </c>
      <c r="L152" s="76">
        <v>251.05782792665724</v>
      </c>
      <c r="M152" s="76">
        <v>270.63599458728015</v>
      </c>
      <c r="N152" s="76">
        <v>199.16628068550256</v>
      </c>
      <c r="O152" s="76">
        <v>94.679891794409414</v>
      </c>
      <c r="P152" s="76">
        <v>32.697547683923709</v>
      </c>
      <c r="Q152" s="76">
        <v>182.89627526306998</v>
      </c>
      <c r="R152" s="76">
        <v>78.984485190409046</v>
      </c>
      <c r="S152" s="76">
        <v>54.127198917456028</v>
      </c>
      <c r="T152" s="76">
        <v>92.635479388605816</v>
      </c>
      <c r="U152" s="76">
        <v>99.18845807033361</v>
      </c>
      <c r="V152" s="76">
        <v>0</v>
      </c>
      <c r="W152" s="76">
        <v>68.4817103724737</v>
      </c>
      <c r="X152" s="76">
        <v>5.6417489421720735</v>
      </c>
      <c r="Y152" s="76">
        <v>72.169598556608051</v>
      </c>
      <c r="Z152" s="76">
        <v>88.00370541917556</v>
      </c>
      <c r="AA152" s="76">
        <v>117.22272317403068</v>
      </c>
      <c r="AB152" s="76">
        <v>21.798365122615806</v>
      </c>
      <c r="AC152" s="76">
        <v>55.954568231167542</v>
      </c>
    </row>
    <row r="153" spans="1:29" ht="12.75">
      <c r="A153" s="80">
        <v>7</v>
      </c>
      <c r="B153" s="80">
        <v>1</v>
      </c>
      <c r="C153" s="80">
        <v>4</v>
      </c>
      <c r="D153" s="65">
        <v>978024</v>
      </c>
      <c r="E153" s="26" t="s">
        <v>162</v>
      </c>
      <c r="F153" s="76">
        <v>179.41640378548897</v>
      </c>
      <c r="G153" s="76">
        <v>353.20803629293579</v>
      </c>
      <c r="H153" s="76">
        <v>334.075723830735</v>
      </c>
      <c r="I153" s="76">
        <v>458.0866313493301</v>
      </c>
      <c r="J153" s="76">
        <v>240.03097173828883</v>
      </c>
      <c r="K153" s="76">
        <v>300.70789211958112</v>
      </c>
      <c r="L153" s="76">
        <v>59.148264984227126</v>
      </c>
      <c r="M153" s="76">
        <v>74.530136098509416</v>
      </c>
      <c r="N153" s="76">
        <v>38.180082723512577</v>
      </c>
      <c r="O153" s="76">
        <v>37.394827048924903</v>
      </c>
      <c r="P153" s="76">
        <v>3.8714672861014319</v>
      </c>
      <c r="Q153" s="76">
        <v>45.63271514655122</v>
      </c>
      <c r="R153" s="76">
        <v>118.29652996845425</v>
      </c>
      <c r="S153" s="76">
        <v>187.94556059624105</v>
      </c>
      <c r="T153" s="76">
        <v>168.62869869551386</v>
      </c>
      <c r="U153" s="76">
        <v>162.04425054534124</v>
      </c>
      <c r="V153" s="76">
        <v>58.072009291521461</v>
      </c>
      <c r="W153" s="76">
        <v>139.23828467793834</v>
      </c>
      <c r="X153" s="76">
        <v>1.9716088328075709</v>
      </c>
      <c r="Y153" s="76">
        <v>58.327932598833442</v>
      </c>
      <c r="Z153" s="76">
        <v>63.633471205854292</v>
      </c>
      <c r="AA153" s="76">
        <v>146.46307260828928</v>
      </c>
      <c r="AB153" s="76">
        <v>89.043747580333005</v>
      </c>
      <c r="AC153" s="76">
        <v>63.768794243257503</v>
      </c>
    </row>
    <row r="154" spans="1:29" ht="12.75">
      <c r="A154" s="80">
        <v>7</v>
      </c>
      <c r="B154" s="80">
        <v>1</v>
      </c>
      <c r="C154" s="80">
        <v>4</v>
      </c>
      <c r="D154" s="65">
        <v>562024</v>
      </c>
      <c r="E154" s="26" t="s">
        <v>110</v>
      </c>
      <c r="F154" s="76">
        <v>431.59609120521174</v>
      </c>
      <c r="G154" s="76">
        <v>544.28668018931717</v>
      </c>
      <c r="H154" s="76">
        <v>563.76761773805435</v>
      </c>
      <c r="I154" s="76">
        <v>535.41172483903767</v>
      </c>
      <c r="J154" s="76">
        <v>212.94021294021297</v>
      </c>
      <c r="K154" s="76">
        <v>461.90947316349246</v>
      </c>
      <c r="L154" s="76">
        <v>242.26384364820848</v>
      </c>
      <c r="M154" s="76">
        <v>229.88505747126439</v>
      </c>
      <c r="N154" s="76">
        <v>213.13166036438642</v>
      </c>
      <c r="O154" s="76">
        <v>159.2680447305998</v>
      </c>
      <c r="P154" s="76">
        <v>61.42506142506145</v>
      </c>
      <c r="Q154" s="76">
        <v>192.30769230769232</v>
      </c>
      <c r="R154" s="76">
        <v>103.82736156351791</v>
      </c>
      <c r="S154" s="76">
        <v>114.94252873563225</v>
      </c>
      <c r="T154" s="76">
        <v>68.752148504640786</v>
      </c>
      <c r="U154" s="76">
        <v>77.939681463910546</v>
      </c>
      <c r="V154" s="76">
        <v>16.380016380016386</v>
      </c>
      <c r="W154" s="76">
        <v>81.622557506801897</v>
      </c>
      <c r="X154" s="76">
        <v>28.501628664495119</v>
      </c>
      <c r="Y154" s="76">
        <v>87.897227856659882</v>
      </c>
      <c r="Z154" s="76">
        <v>158.12994156067379</v>
      </c>
      <c r="AA154" s="76">
        <v>210.09827177228061</v>
      </c>
      <c r="AB154" s="76">
        <v>69.615069615069615</v>
      </c>
      <c r="AC154" s="76">
        <v>102.02819688350235</v>
      </c>
    </row>
    <row r="155" spans="1:29" ht="12.75">
      <c r="A155" s="80">
        <v>7</v>
      </c>
      <c r="B155" s="80">
        <v>1</v>
      </c>
      <c r="C155" s="80">
        <v>4</v>
      </c>
      <c r="D155" s="65">
        <v>770024</v>
      </c>
      <c r="E155" s="26" t="s">
        <v>130</v>
      </c>
      <c r="F155" s="76">
        <v>395.05672609400312</v>
      </c>
      <c r="G155" s="76">
        <v>484.17721518987292</v>
      </c>
      <c r="H155" s="76">
        <v>446.85604851579956</v>
      </c>
      <c r="I155" s="76">
        <v>468.70181930311452</v>
      </c>
      <c r="J155" s="76">
        <v>158.550396375991</v>
      </c>
      <c r="K155" s="76">
        <v>398.3412183867764</v>
      </c>
      <c r="L155" s="76">
        <v>316.04538087520251</v>
      </c>
      <c r="M155" s="76">
        <v>341.7721518987338</v>
      </c>
      <c r="N155" s="76">
        <v>245.77082668368971</v>
      </c>
      <c r="O155" s="76">
        <v>215.84952204748694</v>
      </c>
      <c r="P155" s="76">
        <v>45.300113250283161</v>
      </c>
      <c r="Q155" s="76">
        <v>247.06500788505332</v>
      </c>
      <c r="R155" s="76">
        <v>58.752025931928685</v>
      </c>
      <c r="S155" s="76">
        <v>60.126582278481003</v>
      </c>
      <c r="T155" s="76">
        <v>92.563038621129976</v>
      </c>
      <c r="U155" s="76">
        <v>70.921985815602838</v>
      </c>
      <c r="V155" s="76">
        <v>7.5500188750471899</v>
      </c>
      <c r="W155" s="76">
        <v>59.575959348168936</v>
      </c>
      <c r="X155" s="76">
        <v>6.0777957860615892</v>
      </c>
      <c r="Y155" s="76">
        <v>56.962025316455723</v>
      </c>
      <c r="Z155" s="76">
        <v>44.68560485157996</v>
      </c>
      <c r="AA155" s="76">
        <v>123.34258402713542</v>
      </c>
      <c r="AB155" s="76">
        <v>33.97508493771236</v>
      </c>
      <c r="AC155" s="76">
        <v>49.062554757315588</v>
      </c>
    </row>
    <row r="156" spans="1:29" ht="12.75">
      <c r="A156" s="80">
        <v>7</v>
      </c>
      <c r="B156" s="80">
        <v>1</v>
      </c>
      <c r="C156" s="80">
        <v>4</v>
      </c>
      <c r="D156" s="65">
        <v>562032</v>
      </c>
      <c r="E156" s="26" t="s">
        <v>112</v>
      </c>
      <c r="F156" s="76">
        <v>173.61111111111106</v>
      </c>
      <c r="G156" s="76">
        <v>270.47913446676966</v>
      </c>
      <c r="H156" s="76">
        <v>415.38461538461547</v>
      </c>
      <c r="I156" s="76">
        <v>403.01043942704536</v>
      </c>
      <c r="J156" s="76">
        <v>219.61492178098683</v>
      </c>
      <c r="K156" s="76">
        <v>285.7010342748481</v>
      </c>
      <c r="L156" s="76">
        <v>91.540404040403999</v>
      </c>
      <c r="M156" s="76">
        <v>66.975785677485803</v>
      </c>
      <c r="N156" s="76">
        <v>56.410256410256451</v>
      </c>
      <c r="O156" s="76">
        <v>19.422189851905802</v>
      </c>
      <c r="P156" s="76">
        <v>6.0168471720818291</v>
      </c>
      <c r="Q156" s="76">
        <v>53.800844116692168</v>
      </c>
      <c r="R156" s="76">
        <v>59.97474747474746</v>
      </c>
      <c r="S156" s="76">
        <v>74.703760947964966</v>
      </c>
      <c r="T156" s="76">
        <v>125.64102564102565</v>
      </c>
      <c r="U156" s="76">
        <v>99.53872299101721</v>
      </c>
      <c r="V156" s="76">
        <v>30.084235860409148</v>
      </c>
      <c r="W156" s="76">
        <v>77.454663512824084</v>
      </c>
      <c r="X156" s="76">
        <v>3.156565656565657</v>
      </c>
      <c r="Y156" s="76">
        <v>12.879958784131894</v>
      </c>
      <c r="Z156" s="76">
        <v>82.05128205128203</v>
      </c>
      <c r="AA156" s="76">
        <v>111.67759164845835</v>
      </c>
      <c r="AB156" s="76">
        <v>66.185318892900142</v>
      </c>
      <c r="AC156" s="76">
        <v>49.626640693845367</v>
      </c>
    </row>
    <row r="157" spans="1:29" ht="12.75">
      <c r="A157" s="80">
        <v>7</v>
      </c>
      <c r="B157" s="80">
        <v>1</v>
      </c>
      <c r="C157" s="80">
        <v>4</v>
      </c>
      <c r="D157" s="65">
        <v>334032</v>
      </c>
      <c r="E157" s="26" t="s">
        <v>60</v>
      </c>
      <c r="F157" s="76">
        <v>362.42826940501357</v>
      </c>
      <c r="G157" s="76">
        <v>540.01928640308586</v>
      </c>
      <c r="H157" s="76">
        <v>759.67510750119436</v>
      </c>
      <c r="I157" s="76">
        <v>718.40354767184033</v>
      </c>
      <c r="J157" s="76">
        <v>627.38679759956358</v>
      </c>
      <c r="K157" s="76">
        <v>577.55490229984434</v>
      </c>
      <c r="L157" s="76">
        <v>256.72002416188468</v>
      </c>
      <c r="M157" s="76">
        <v>279.65284474445508</v>
      </c>
      <c r="N157" s="76">
        <v>329.67032967032969</v>
      </c>
      <c r="O157" s="76">
        <v>279.37915742793797</v>
      </c>
      <c r="P157" s="76">
        <v>163.66612111292963</v>
      </c>
      <c r="Q157" s="76">
        <v>263.70395988241398</v>
      </c>
      <c r="R157" s="76">
        <v>81.546360616128027</v>
      </c>
      <c r="S157" s="76">
        <v>183.22082931533274</v>
      </c>
      <c r="T157" s="76">
        <v>219.78021978021977</v>
      </c>
      <c r="U157" s="76">
        <v>128.60310421286036</v>
      </c>
      <c r="V157" s="76">
        <v>60.010911074740882</v>
      </c>
      <c r="W157" s="76">
        <v>130.55507522047381</v>
      </c>
      <c r="X157" s="76">
        <v>21.141649048625791</v>
      </c>
      <c r="Y157" s="76">
        <v>53.037608486017341</v>
      </c>
      <c r="Z157" s="76">
        <v>124.22360248447211</v>
      </c>
      <c r="AA157" s="76">
        <v>212.86031042128599</v>
      </c>
      <c r="AB157" s="76">
        <v>130.93289689034373</v>
      </c>
      <c r="AC157" s="76">
        <v>100.29396507003285</v>
      </c>
    </row>
    <row r="158" spans="1:29" ht="12.75">
      <c r="A158" s="77"/>
      <c r="B158" s="77"/>
      <c r="C158" s="77"/>
      <c r="D158" s="69"/>
      <c r="E158" s="71" t="s">
        <v>214</v>
      </c>
      <c r="F158" s="161">
        <v>281.45629125825167</v>
      </c>
      <c r="G158" s="161">
        <v>433.50812624173528</v>
      </c>
      <c r="H158" s="161">
        <v>492.07111965401248</v>
      </c>
      <c r="I158" s="161">
        <v>492.47392417712825</v>
      </c>
      <c r="J158" s="161">
        <v>257.9273008507347</v>
      </c>
      <c r="K158" s="161">
        <v>383.88597679486423</v>
      </c>
      <c r="L158" s="161">
        <v>184.23684736947391</v>
      </c>
      <c r="M158" s="161">
        <v>208.77438686773274</v>
      </c>
      <c r="N158" s="161">
        <v>182.60451705910617</v>
      </c>
      <c r="O158" s="161">
        <v>138.03010430329152</v>
      </c>
      <c r="P158" s="161">
        <v>56.45784996133024</v>
      </c>
      <c r="Q158" s="161">
        <v>160.19789151304551</v>
      </c>
      <c r="R158" s="161">
        <v>77.61552310462092</v>
      </c>
      <c r="S158" s="161">
        <v>111.71546754388821</v>
      </c>
      <c r="T158" s="161">
        <v>128.78423834694857</v>
      </c>
      <c r="U158" s="161">
        <v>103.05415027168821</v>
      </c>
      <c r="V158" s="161">
        <v>45.243619489559173</v>
      </c>
      <c r="W158" s="161">
        <v>93.0561281583132</v>
      </c>
      <c r="X158" s="161">
        <v>8.0016003200640125</v>
      </c>
      <c r="Y158" s="161">
        <v>52.4378725206006</v>
      </c>
      <c r="Z158" s="161">
        <v>95.466922953708149</v>
      </c>
      <c r="AA158" s="161">
        <v>159.57779026918993</v>
      </c>
      <c r="AB158" s="161">
        <v>68.832173240525918</v>
      </c>
      <c r="AC158" s="161">
        <v>69.96878496966842</v>
      </c>
    </row>
    <row r="159" spans="1:29" s="4" customFormat="1" ht="12.75">
      <c r="A159" s="80">
        <v>8</v>
      </c>
      <c r="B159" s="80">
        <v>2</v>
      </c>
      <c r="C159" s="80">
        <v>4</v>
      </c>
      <c r="D159" s="65">
        <v>570004</v>
      </c>
      <c r="E159" s="26" t="s">
        <v>118</v>
      </c>
      <c r="F159" s="76">
        <v>350.7078507078507</v>
      </c>
      <c r="G159" s="76">
        <v>516.38530287984111</v>
      </c>
      <c r="H159" s="76">
        <v>636.1922714420358</v>
      </c>
      <c r="I159" s="76">
        <v>547.35013032145969</v>
      </c>
      <c r="J159" s="76">
        <v>269.51151038742279</v>
      </c>
      <c r="K159" s="76">
        <v>460.8457667520085</v>
      </c>
      <c r="L159" s="76">
        <v>234.87773487773489</v>
      </c>
      <c r="M159" s="76">
        <v>342.60178748758688</v>
      </c>
      <c r="N159" s="76">
        <v>320.45240339302541</v>
      </c>
      <c r="O159" s="76">
        <v>204.17028670721126</v>
      </c>
      <c r="P159" s="76">
        <v>129.1409320606401</v>
      </c>
      <c r="Q159" s="76">
        <v>247.1969630087402</v>
      </c>
      <c r="R159" s="76">
        <v>74.002574002574008</v>
      </c>
      <c r="S159" s="76">
        <v>94.339622641509408</v>
      </c>
      <c r="T159" s="76">
        <v>117.81338360037704</v>
      </c>
      <c r="U159" s="76">
        <v>108.60121633362292</v>
      </c>
      <c r="V159" s="76">
        <v>44.918585064570472</v>
      </c>
      <c r="W159" s="76">
        <v>88.28462964597864</v>
      </c>
      <c r="X159" s="76">
        <v>41.827541827541836</v>
      </c>
      <c r="Y159" s="76">
        <v>49.652432969215482</v>
      </c>
      <c r="Z159" s="76">
        <v>89.538171536286484</v>
      </c>
      <c r="AA159" s="76">
        <v>112.94526498696781</v>
      </c>
      <c r="AB159" s="76">
        <v>61.7630544637844</v>
      </c>
      <c r="AC159" s="76">
        <v>69.744857420323115</v>
      </c>
    </row>
    <row r="160" spans="1:29" ht="12.75">
      <c r="A160" s="80">
        <v>8</v>
      </c>
      <c r="B160" s="80">
        <v>2</v>
      </c>
      <c r="C160" s="80">
        <v>4</v>
      </c>
      <c r="D160" s="65">
        <v>766008</v>
      </c>
      <c r="E160" s="26" t="s">
        <v>125</v>
      </c>
      <c r="F160" s="76">
        <v>198.37398373983743</v>
      </c>
      <c r="G160" s="76">
        <v>280.32619775739039</v>
      </c>
      <c r="H160" s="76">
        <v>435.81241117953579</v>
      </c>
      <c r="I160" s="76">
        <v>291.1275415896489</v>
      </c>
      <c r="J160" s="76">
        <v>240.09603841536617</v>
      </c>
      <c r="K160" s="76">
        <v>283.29386044816903</v>
      </c>
      <c r="L160" s="76">
        <v>146.34146341463418</v>
      </c>
      <c r="M160" s="76">
        <v>178.3893985728848</v>
      </c>
      <c r="N160" s="76">
        <v>194.22074846044526</v>
      </c>
      <c r="O160" s="76">
        <v>101.66358595194089</v>
      </c>
      <c r="P160" s="76">
        <v>54.021608643457398</v>
      </c>
      <c r="Q160" s="76">
        <v>138.45873565312442</v>
      </c>
      <c r="R160" s="76">
        <v>42.276422764227654</v>
      </c>
      <c r="S160" s="76">
        <v>35.67787971457696</v>
      </c>
      <c r="T160" s="76">
        <v>75.793462813832278</v>
      </c>
      <c r="U160" s="76">
        <v>50.831792975970416</v>
      </c>
      <c r="V160" s="76">
        <v>12.004801920768307</v>
      </c>
      <c r="W160" s="76">
        <v>44.634723993441426</v>
      </c>
      <c r="X160" s="76">
        <v>3.2520325203252036</v>
      </c>
      <c r="Y160" s="76">
        <v>25.484199796126404</v>
      </c>
      <c r="Z160" s="76">
        <v>80.530554239696798</v>
      </c>
      <c r="AA160" s="76">
        <v>64.695009242144195</v>
      </c>
      <c r="AB160" s="76">
        <v>72.02881152460985</v>
      </c>
      <c r="AC160" s="76">
        <v>44.634723993441426</v>
      </c>
    </row>
    <row r="161" spans="1:29" ht="12.75">
      <c r="A161" s="80">
        <v>8</v>
      </c>
      <c r="B161" s="80">
        <v>2</v>
      </c>
      <c r="C161" s="80">
        <v>4</v>
      </c>
      <c r="D161" s="65">
        <v>766020</v>
      </c>
      <c r="E161" s="26" t="s">
        <v>126</v>
      </c>
      <c r="F161" s="76">
        <v>338.72038963914116</v>
      </c>
      <c r="G161" s="76">
        <v>543.62880886426581</v>
      </c>
      <c r="H161" s="76">
        <v>577.04918032786861</v>
      </c>
      <c r="I161" s="76">
        <v>445.25065963060689</v>
      </c>
      <c r="J161" s="76">
        <v>240.81632653061229</v>
      </c>
      <c r="K161" s="76">
        <v>426.68005270753594</v>
      </c>
      <c r="L161" s="76">
        <v>252.37989816249734</v>
      </c>
      <c r="M161" s="76">
        <v>342.79778393351791</v>
      </c>
      <c r="N161" s="76">
        <v>301.63934426229497</v>
      </c>
      <c r="O161" s="76">
        <v>155.01319261213715</v>
      </c>
      <c r="P161" s="76">
        <v>106.12244897959187</v>
      </c>
      <c r="Q161" s="76">
        <v>237.18391165213026</v>
      </c>
      <c r="R161" s="76">
        <v>79.698915209209673</v>
      </c>
      <c r="S161" s="76">
        <v>69.252077562326875</v>
      </c>
      <c r="T161" s="76">
        <v>95.081967213114737</v>
      </c>
      <c r="U161" s="76">
        <v>85.751978891820642</v>
      </c>
      <c r="V161" s="76">
        <v>8.1632653061224492</v>
      </c>
      <c r="W161" s="76">
        <v>70.904185229340541</v>
      </c>
      <c r="X161" s="76">
        <v>2.2138587558113798</v>
      </c>
      <c r="Y161" s="76">
        <v>65.789473684210492</v>
      </c>
      <c r="Z161" s="76">
        <v>108.19672131147536</v>
      </c>
      <c r="AA161" s="76">
        <v>131.92612137203167</v>
      </c>
      <c r="AB161" s="76">
        <v>85.714285714285722</v>
      </c>
      <c r="AC161" s="76">
        <v>71.531655895086885</v>
      </c>
    </row>
    <row r="162" spans="1:29" ht="12.75">
      <c r="A162" s="80">
        <v>8</v>
      </c>
      <c r="B162" s="80">
        <v>2</v>
      </c>
      <c r="C162" s="80">
        <v>4</v>
      </c>
      <c r="D162" s="65">
        <v>562012</v>
      </c>
      <c r="E162" s="26" t="s">
        <v>106</v>
      </c>
      <c r="F162" s="76">
        <v>137.15710723192018</v>
      </c>
      <c r="G162" s="76">
        <v>258.55210819411303</v>
      </c>
      <c r="H162" s="76">
        <v>279.47932618683001</v>
      </c>
      <c r="I162" s="76">
        <v>333.33333333333337</v>
      </c>
      <c r="J162" s="76">
        <v>107.62751520823586</v>
      </c>
      <c r="K162" s="76">
        <v>219.48264804389655</v>
      </c>
      <c r="L162" s="76">
        <v>74.812967581047388</v>
      </c>
      <c r="M162" s="76">
        <v>71.599045346062098</v>
      </c>
      <c r="N162" s="76">
        <v>88.055130168453275</v>
      </c>
      <c r="O162" s="76">
        <v>101.44927536231889</v>
      </c>
      <c r="P162" s="76">
        <v>4.6794571829667762</v>
      </c>
      <c r="Q162" s="76">
        <v>71.260600014252148</v>
      </c>
      <c r="R162" s="76">
        <v>42.394014962593523</v>
      </c>
      <c r="S162" s="76">
        <v>107.39856801909308</v>
      </c>
      <c r="T162" s="76">
        <v>88.055130168453303</v>
      </c>
      <c r="U162" s="76">
        <v>94.202898550724626</v>
      </c>
      <c r="V162" s="76">
        <v>32.756200280767423</v>
      </c>
      <c r="W162" s="76">
        <v>71.26060001425212</v>
      </c>
      <c r="X162" s="76">
        <v>4.9875311720698248</v>
      </c>
      <c r="Y162" s="76">
        <v>31.821797931583134</v>
      </c>
      <c r="Z162" s="76">
        <v>49.770290964777956</v>
      </c>
      <c r="AA162" s="76">
        <v>108.69565217391305</v>
      </c>
      <c r="AB162" s="76">
        <v>60.832943378568118</v>
      </c>
      <c r="AC162" s="76">
        <v>47.031996009406399</v>
      </c>
    </row>
    <row r="163" spans="1:29" ht="12.75">
      <c r="A163" s="80">
        <v>8</v>
      </c>
      <c r="B163" s="80">
        <v>2</v>
      </c>
      <c r="C163" s="80">
        <v>4</v>
      </c>
      <c r="D163" s="65">
        <v>758012</v>
      </c>
      <c r="E163" s="26" t="s">
        <v>123</v>
      </c>
      <c r="F163" s="76">
        <v>367.46071971616828</v>
      </c>
      <c r="G163" s="76">
        <v>470.8520179372199</v>
      </c>
      <c r="H163" s="76">
        <v>548.35124120044475</v>
      </c>
      <c r="I163" s="76">
        <v>553.43511450381686</v>
      </c>
      <c r="J163" s="76">
        <v>318.31537708129298</v>
      </c>
      <c r="K163" s="76">
        <v>449.83193878280781</v>
      </c>
      <c r="L163" s="76">
        <v>268.6264571718196</v>
      </c>
      <c r="M163" s="76">
        <v>340.05979073243662</v>
      </c>
      <c r="N163" s="76">
        <v>314.93145609485003</v>
      </c>
      <c r="O163" s="76">
        <v>202.29007633587793</v>
      </c>
      <c r="P163" s="76">
        <v>102.84035259549461</v>
      </c>
      <c r="Q163" s="76">
        <v>254.59486519344929</v>
      </c>
      <c r="R163" s="76">
        <v>76.026355803345169</v>
      </c>
      <c r="S163" s="76">
        <v>37.3692077727952</v>
      </c>
      <c r="T163" s="76">
        <v>81.511670989255279</v>
      </c>
      <c r="U163" s="76">
        <v>49.618320610687036</v>
      </c>
      <c r="V163" s="76">
        <v>29.382957884427032</v>
      </c>
      <c r="W163" s="76">
        <v>57.927483372666813</v>
      </c>
      <c r="X163" s="76">
        <v>10.136847440446028</v>
      </c>
      <c r="Y163" s="76">
        <v>67.264573991031398</v>
      </c>
      <c r="Z163" s="76">
        <v>107.44720266765472</v>
      </c>
      <c r="AA163" s="76">
        <v>225.19083969465638</v>
      </c>
      <c r="AB163" s="76">
        <v>137.12047012732626</v>
      </c>
      <c r="AC163" s="76">
        <v>98.691267968247161</v>
      </c>
    </row>
    <row r="164" spans="1:29" ht="12.75">
      <c r="A164" s="80">
        <v>8</v>
      </c>
      <c r="B164" s="80">
        <v>2</v>
      </c>
      <c r="C164" s="80">
        <v>4</v>
      </c>
      <c r="D164" s="65">
        <v>962024</v>
      </c>
      <c r="E164" s="26" t="s">
        <v>151</v>
      </c>
      <c r="F164" s="76">
        <v>175.19130084575113</v>
      </c>
      <c r="G164" s="76">
        <v>198.36272040302271</v>
      </c>
      <c r="H164" s="76">
        <v>224.55089820359279</v>
      </c>
      <c r="I164" s="76">
        <v>215.48057839523679</v>
      </c>
      <c r="J164" s="76">
        <v>89.717046238785358</v>
      </c>
      <c r="K164" s="76">
        <v>182.61015245434749</v>
      </c>
      <c r="L164" s="76">
        <v>88.602496979460312</v>
      </c>
      <c r="M164" s="76">
        <v>72.418136020151152</v>
      </c>
      <c r="N164" s="76">
        <v>92.814371257485007</v>
      </c>
      <c r="O164" s="76">
        <v>59.540686135525966</v>
      </c>
      <c r="P164" s="76">
        <v>6.9013112491373372</v>
      </c>
      <c r="Q164" s="76">
        <v>67.571340816440497</v>
      </c>
      <c r="R164" s="76">
        <v>78.534031413612567</v>
      </c>
      <c r="S164" s="76">
        <v>88.161209068010095</v>
      </c>
      <c r="T164" s="76">
        <v>95.808383233532922</v>
      </c>
      <c r="U164" s="76">
        <v>73.717039977317853</v>
      </c>
      <c r="V164" s="76">
        <v>31.05590062111801</v>
      </c>
      <c r="W164" s="76">
        <v>74.831071647958893</v>
      </c>
      <c r="X164" s="76">
        <v>8.054772452678213</v>
      </c>
      <c r="Y164" s="76">
        <v>31.486146095717888</v>
      </c>
      <c r="Z164" s="76">
        <v>29.94011976047905</v>
      </c>
      <c r="AA164" s="76">
        <v>73.717039977317853</v>
      </c>
      <c r="AB164" s="76">
        <v>31.05590062111802</v>
      </c>
      <c r="AC164" s="76">
        <v>32.948009158429663</v>
      </c>
    </row>
    <row r="165" spans="1:29" ht="12.75">
      <c r="A165" s="80">
        <v>8</v>
      </c>
      <c r="B165" s="80">
        <v>2</v>
      </c>
      <c r="C165" s="80">
        <v>4</v>
      </c>
      <c r="D165" s="65">
        <v>362032</v>
      </c>
      <c r="E165" s="26" t="s">
        <v>68</v>
      </c>
      <c r="F165" s="76">
        <v>270.33550567221823</v>
      </c>
      <c r="G165" s="76">
        <v>437.67096522078947</v>
      </c>
      <c r="H165" s="76">
        <v>476.73971549404075</v>
      </c>
      <c r="I165" s="76">
        <v>459.02883156297418</v>
      </c>
      <c r="J165" s="76">
        <v>243.07243558580456</v>
      </c>
      <c r="K165" s="76">
        <v>370.82023435267217</v>
      </c>
      <c r="L165" s="76">
        <v>147.23630219647598</v>
      </c>
      <c r="M165" s="76">
        <v>191.48104728409547</v>
      </c>
      <c r="N165" s="76">
        <v>173.01038062283737</v>
      </c>
      <c r="O165" s="76">
        <v>117.60242792109253</v>
      </c>
      <c r="P165" s="76">
        <v>58.337384540593092</v>
      </c>
      <c r="Q165" s="76">
        <v>141.46899114032584</v>
      </c>
      <c r="R165" s="76">
        <v>45.860487569394159</v>
      </c>
      <c r="S165" s="76">
        <v>62.524423602969925</v>
      </c>
      <c r="T165" s="76">
        <v>53.8254517493272</v>
      </c>
      <c r="U165" s="76">
        <v>72.078907435508341</v>
      </c>
      <c r="V165" s="76">
        <v>43.753038405444826</v>
      </c>
      <c r="W165" s="76">
        <v>55.015718776793364</v>
      </c>
      <c r="X165" s="76">
        <v>41.033067825247414</v>
      </c>
      <c r="Y165" s="76">
        <v>82.063305978898015</v>
      </c>
      <c r="Z165" s="76">
        <v>96.116878123798529</v>
      </c>
      <c r="AA165" s="76">
        <v>117.60242792109257</v>
      </c>
      <c r="AB165" s="76">
        <v>58.337384540593092</v>
      </c>
      <c r="AC165" s="76">
        <v>75.735924549871385</v>
      </c>
    </row>
    <row r="166" spans="1:29" ht="12.75">
      <c r="A166" s="80">
        <v>8</v>
      </c>
      <c r="B166" s="80">
        <v>2</v>
      </c>
      <c r="C166" s="80">
        <v>4</v>
      </c>
      <c r="D166" s="65">
        <v>962032</v>
      </c>
      <c r="E166" s="26" t="s">
        <v>152</v>
      </c>
      <c r="F166" s="76">
        <v>277.12541099107568</v>
      </c>
      <c r="G166" s="76">
        <v>436.81747269890798</v>
      </c>
      <c r="H166" s="76">
        <v>480.18292682926824</v>
      </c>
      <c r="I166" s="76">
        <v>379.74683544303798</v>
      </c>
      <c r="J166" s="76">
        <v>161.58818097876269</v>
      </c>
      <c r="K166" s="76">
        <v>344.80346901664569</v>
      </c>
      <c r="L166" s="76">
        <v>204.32127759511511</v>
      </c>
      <c r="M166" s="76">
        <v>257.41029641185651</v>
      </c>
      <c r="N166" s="76">
        <v>289.63414634146335</v>
      </c>
      <c r="O166" s="76">
        <v>145.19731943410278</v>
      </c>
      <c r="P166" s="76">
        <v>32.31763619575252</v>
      </c>
      <c r="Q166" s="76">
        <v>192.33459225066443</v>
      </c>
      <c r="R166" s="76">
        <v>54.015969938938483</v>
      </c>
      <c r="S166" s="76">
        <v>70.202808112324476</v>
      </c>
      <c r="T166" s="76">
        <v>38.109756097560975</v>
      </c>
      <c r="U166" s="76">
        <v>52.122114668652273</v>
      </c>
      <c r="V166" s="76">
        <v>36.93444136657434</v>
      </c>
      <c r="W166" s="76">
        <v>51.056091761085469</v>
      </c>
      <c r="X166" s="76">
        <v>18.788163457022076</v>
      </c>
      <c r="Y166" s="76">
        <v>93.603744149766015</v>
      </c>
      <c r="Z166" s="76">
        <v>106.70731707317074</v>
      </c>
      <c r="AA166" s="76">
        <v>126.58227848101264</v>
      </c>
      <c r="AB166" s="76">
        <v>50.784856879039694</v>
      </c>
      <c r="AC166" s="76">
        <v>73.436844313890063</v>
      </c>
    </row>
    <row r="167" spans="1:29" ht="12.75">
      <c r="A167" s="80">
        <v>8</v>
      </c>
      <c r="B167" s="80">
        <v>2</v>
      </c>
      <c r="C167" s="80">
        <v>4</v>
      </c>
      <c r="D167" s="65">
        <v>170024</v>
      </c>
      <c r="E167" s="26" t="s">
        <v>50</v>
      </c>
      <c r="F167" s="76">
        <v>167.10182767624016</v>
      </c>
      <c r="G167" s="76">
        <v>441.62296439414843</v>
      </c>
      <c r="H167" s="76">
        <v>494.96872450367164</v>
      </c>
      <c r="I167" s="76">
        <v>540.68814855270352</v>
      </c>
      <c r="J167" s="76">
        <v>287.89455428373219</v>
      </c>
      <c r="K167" s="76">
        <v>367.02399183256762</v>
      </c>
      <c r="L167" s="76">
        <v>123.58572671888594</v>
      </c>
      <c r="M167" s="76">
        <v>209.77090808722045</v>
      </c>
      <c r="N167" s="76">
        <v>190.37258634756606</v>
      </c>
      <c r="O167" s="76">
        <v>163.84489350081913</v>
      </c>
      <c r="P167" s="76">
        <v>24.280263614290675</v>
      </c>
      <c r="Q167" s="76">
        <v>144.97192445125063</v>
      </c>
      <c r="R167" s="76">
        <v>36.553524804177542</v>
      </c>
      <c r="S167" s="76">
        <v>71.763731714049115</v>
      </c>
      <c r="T167" s="76">
        <v>57.111775904269777</v>
      </c>
      <c r="U167" s="76">
        <v>60.076460950300422</v>
      </c>
      <c r="V167" s="76">
        <v>48.560527228581343</v>
      </c>
      <c r="W167" s="76">
        <v>53.088310362429809</v>
      </c>
      <c r="X167" s="76">
        <v>6.962576153176677</v>
      </c>
      <c r="Y167" s="76">
        <v>69.003588186585702</v>
      </c>
      <c r="Z167" s="76">
        <v>87.027468044601576</v>
      </c>
      <c r="AA167" s="76">
        <v>158.38339705079193</v>
      </c>
      <c r="AB167" s="76">
        <v>176.89906347554628</v>
      </c>
      <c r="AC167" s="76">
        <v>86.778968861664126</v>
      </c>
    </row>
    <row r="168" spans="1:29" s="4" customFormat="1" ht="12.75">
      <c r="A168" s="80">
        <v>8</v>
      </c>
      <c r="B168" s="80">
        <v>2</v>
      </c>
      <c r="C168" s="80">
        <v>4</v>
      </c>
      <c r="D168" s="65">
        <v>162024</v>
      </c>
      <c r="E168" s="26" t="s">
        <v>44</v>
      </c>
      <c r="F168" s="76">
        <v>203.27377768267894</v>
      </c>
      <c r="G168" s="76">
        <v>393.20226591136316</v>
      </c>
      <c r="H168" s="76">
        <v>355.41465042549652</v>
      </c>
      <c r="I168" s="76">
        <v>351.67697818300229</v>
      </c>
      <c r="J168" s="76">
        <v>255.48222269533744</v>
      </c>
      <c r="K168" s="76">
        <v>302.97380441875652</v>
      </c>
      <c r="L168" s="76">
        <v>142.29164437787526</v>
      </c>
      <c r="M168" s="76">
        <v>209.93002332555832</v>
      </c>
      <c r="N168" s="76">
        <v>166.86133822793269</v>
      </c>
      <c r="O168" s="76">
        <v>154.67274503419083</v>
      </c>
      <c r="P168" s="76">
        <v>100.06387055567384</v>
      </c>
      <c r="Q168" s="76">
        <v>155.6819241167149</v>
      </c>
      <c r="R168" s="76">
        <v>51.353375414571516</v>
      </c>
      <c r="S168" s="76">
        <v>84.971676107964043</v>
      </c>
      <c r="T168" s="76">
        <v>55.064241615217782</v>
      </c>
      <c r="U168" s="76">
        <v>42.331488114620662</v>
      </c>
      <c r="V168" s="76">
        <v>21.290185224611456</v>
      </c>
      <c r="W168" s="76">
        <v>52.20471706907805</v>
      </c>
      <c r="X168" s="76">
        <v>9.6287578902321584</v>
      </c>
      <c r="Y168" s="76">
        <v>64.978340553148954</v>
      </c>
      <c r="Z168" s="76">
        <v>76.756215584849016</v>
      </c>
      <c r="AA168" s="76">
        <v>112.34125691957016</v>
      </c>
      <c r="AB168" s="76">
        <v>78.773685331062396</v>
      </c>
      <c r="AC168" s="76">
        <v>62.14847270128336</v>
      </c>
    </row>
    <row r="169" spans="1:29" ht="12.75">
      <c r="A169" s="80">
        <v>8</v>
      </c>
      <c r="B169" s="80">
        <v>2</v>
      </c>
      <c r="C169" s="80">
        <v>4</v>
      </c>
      <c r="D169" s="65">
        <v>774032</v>
      </c>
      <c r="E169" s="26" t="s">
        <v>132</v>
      </c>
      <c r="F169" s="76">
        <v>251.36247358469578</v>
      </c>
      <c r="G169" s="76">
        <v>409.4516594516594</v>
      </c>
      <c r="H169" s="76">
        <v>572.48384118190245</v>
      </c>
      <c r="I169" s="76">
        <v>527.94465683597321</v>
      </c>
      <c r="J169" s="76">
        <v>598.51694915254234</v>
      </c>
      <c r="K169" s="76">
        <v>447.48770373227893</v>
      </c>
      <c r="L169" s="76">
        <v>202.42464686909128</v>
      </c>
      <c r="M169" s="76">
        <v>254.32900432900422</v>
      </c>
      <c r="N169" s="76">
        <v>291.78208679593752</v>
      </c>
      <c r="O169" s="76">
        <v>200.25486983433478</v>
      </c>
      <c r="P169" s="76">
        <v>192.44350282485883</v>
      </c>
      <c r="Q169" s="76">
        <v>225.02973607226673</v>
      </c>
      <c r="R169" s="76">
        <v>42.264486708931152</v>
      </c>
      <c r="S169" s="76">
        <v>70.346320346320354</v>
      </c>
      <c r="T169" s="76">
        <v>99.722991689750728</v>
      </c>
      <c r="U169" s="76">
        <v>89.204442017112669</v>
      </c>
      <c r="V169" s="76">
        <v>100.63559322033898</v>
      </c>
      <c r="W169" s="76">
        <v>76.188639213038869</v>
      </c>
      <c r="X169" s="76">
        <v>5.5611166722277829</v>
      </c>
      <c r="Y169" s="76">
        <v>48.701298701298718</v>
      </c>
      <c r="Z169" s="76">
        <v>88.642659279778414</v>
      </c>
      <c r="AA169" s="76">
        <v>154.74239941744042</v>
      </c>
      <c r="AB169" s="76">
        <v>231.28531073446308</v>
      </c>
      <c r="AC169" s="76">
        <v>95.155431253415614</v>
      </c>
    </row>
    <row r="170" spans="1:29" ht="12.75">
      <c r="A170" s="80">
        <v>8</v>
      </c>
      <c r="B170" s="80">
        <v>2</v>
      </c>
      <c r="C170" s="80">
        <v>4</v>
      </c>
      <c r="D170" s="65">
        <v>970040</v>
      </c>
      <c r="E170" s="26" t="s">
        <v>156</v>
      </c>
      <c r="F170" s="76">
        <v>217.39130434782609</v>
      </c>
      <c r="G170" s="76">
        <v>391.15646258503409</v>
      </c>
      <c r="H170" s="76">
        <v>463.23103647944419</v>
      </c>
      <c r="I170" s="76">
        <v>533.14121037463974</v>
      </c>
      <c r="J170" s="76">
        <v>429.21013412816706</v>
      </c>
      <c r="K170" s="76">
        <v>382.5744175468742</v>
      </c>
      <c r="L170" s="76">
        <v>137.12374581939798</v>
      </c>
      <c r="M170" s="76">
        <v>218.25396825396831</v>
      </c>
      <c r="N170" s="76">
        <v>240.30110017371172</v>
      </c>
      <c r="O170" s="76">
        <v>239.19308357348706</v>
      </c>
      <c r="P170" s="76">
        <v>259.31445603576771</v>
      </c>
      <c r="Q170" s="76">
        <v>208.21751655127107</v>
      </c>
      <c r="R170" s="76">
        <v>73.578595317725728</v>
      </c>
      <c r="S170" s="76">
        <v>90.702947845805028</v>
      </c>
      <c r="T170" s="76">
        <v>78.170237405906235</v>
      </c>
      <c r="U170" s="76">
        <v>95.100864553314153</v>
      </c>
      <c r="V170" s="76">
        <v>26.825633383010462</v>
      </c>
      <c r="W170" s="76">
        <v>73.280436650325981</v>
      </c>
      <c r="X170" s="76">
        <v>6.6889632107023411</v>
      </c>
      <c r="Y170" s="76">
        <v>48.185941043083901</v>
      </c>
      <c r="Z170" s="76">
        <v>86.855819339895774</v>
      </c>
      <c r="AA170" s="76">
        <v>158.50144092219006</v>
      </c>
      <c r="AB170" s="76">
        <v>101.34128166915043</v>
      </c>
      <c r="AC170" s="76">
        <v>70.753525041694019</v>
      </c>
    </row>
    <row r="171" spans="1:29" ht="12.75">
      <c r="A171" s="80">
        <v>8</v>
      </c>
      <c r="B171" s="80">
        <v>2</v>
      </c>
      <c r="C171" s="80">
        <v>4</v>
      </c>
      <c r="D171" s="65">
        <v>382068</v>
      </c>
      <c r="E171" s="26" t="s">
        <v>94</v>
      </c>
      <c r="F171" s="76">
        <v>131.63668275559453</v>
      </c>
      <c r="G171" s="76">
        <v>315.97222222222234</v>
      </c>
      <c r="H171" s="76">
        <v>429.42743009320901</v>
      </c>
      <c r="I171" s="76">
        <v>428.32469775474959</v>
      </c>
      <c r="J171" s="76">
        <v>239.96509598603839</v>
      </c>
      <c r="K171" s="76">
        <v>293.68481668692817</v>
      </c>
      <c r="L171" s="76">
        <v>76.788064940763462</v>
      </c>
      <c r="M171" s="76">
        <v>128.47222222222226</v>
      </c>
      <c r="N171" s="76">
        <v>156.45805592543277</v>
      </c>
      <c r="O171" s="76">
        <v>79.447322970639036</v>
      </c>
      <c r="P171" s="76">
        <v>26.178010471204189</v>
      </c>
      <c r="Q171" s="76">
        <v>94.69575788598118</v>
      </c>
      <c r="R171" s="76">
        <v>48.266783677051343</v>
      </c>
      <c r="S171" s="76">
        <v>55.555555555555564</v>
      </c>
      <c r="T171" s="76">
        <v>66.577896138482018</v>
      </c>
      <c r="U171" s="76">
        <v>58.721934369602764</v>
      </c>
      <c r="V171" s="76">
        <v>8.7260034904013946</v>
      </c>
      <c r="W171" s="76">
        <v>49.267387548787518</v>
      </c>
      <c r="X171" s="76">
        <v>6.5818341377797296</v>
      </c>
      <c r="Y171" s="76">
        <v>59.0277777777778</v>
      </c>
      <c r="Z171" s="76">
        <v>103.19573901464716</v>
      </c>
      <c r="AA171" s="76">
        <v>183.07426597582037</v>
      </c>
      <c r="AB171" s="76">
        <v>95.986038394415374</v>
      </c>
      <c r="AC171" s="76">
        <v>80.619361443470481</v>
      </c>
    </row>
    <row r="172" spans="1:29" ht="12.75">
      <c r="A172" s="80">
        <v>8</v>
      </c>
      <c r="B172" s="80">
        <v>2</v>
      </c>
      <c r="C172" s="80">
        <v>4</v>
      </c>
      <c r="D172" s="65">
        <v>978036</v>
      </c>
      <c r="E172" s="26" t="s">
        <v>165</v>
      </c>
      <c r="F172" s="76">
        <v>154.21832476564862</v>
      </c>
      <c r="G172" s="76">
        <v>341.01825168107587</v>
      </c>
      <c r="H172" s="76">
        <v>362.07717960933786</v>
      </c>
      <c r="I172" s="76">
        <v>420.28323435358612</v>
      </c>
      <c r="J172" s="76">
        <v>209.0800477897252</v>
      </c>
      <c r="K172" s="76">
        <v>286.31838604528235</v>
      </c>
      <c r="L172" s="76">
        <v>99.788327789537348</v>
      </c>
      <c r="M172" s="76">
        <v>148.89529298751202</v>
      </c>
      <c r="N172" s="76">
        <v>104.81181515007144</v>
      </c>
      <c r="O172" s="76">
        <v>95.934216537231606</v>
      </c>
      <c r="P172" s="76">
        <v>23.894862604540023</v>
      </c>
      <c r="Q172" s="76">
        <v>97.788741080081053</v>
      </c>
      <c r="R172" s="76">
        <v>48.382219534321138</v>
      </c>
      <c r="S172" s="76">
        <v>120.07684918347746</v>
      </c>
      <c r="T172" s="76">
        <v>123.86850881372091</v>
      </c>
      <c r="U172" s="76">
        <v>118.77569666514388</v>
      </c>
      <c r="V172" s="76">
        <v>41.816009557945051</v>
      </c>
      <c r="W172" s="76">
        <v>88.097964937009991</v>
      </c>
      <c r="X172" s="76">
        <v>6.0477774417901422</v>
      </c>
      <c r="Y172" s="76">
        <v>57.636887608069152</v>
      </c>
      <c r="Z172" s="76">
        <v>85.755121486422084</v>
      </c>
      <c r="AA172" s="76">
        <v>127.91228871630882</v>
      </c>
      <c r="AB172" s="76">
        <v>101.55316606929509</v>
      </c>
      <c r="AC172" s="76">
        <v>67.835433001497663</v>
      </c>
    </row>
    <row r="173" spans="1:29" ht="12.75">
      <c r="A173" s="80">
        <v>8</v>
      </c>
      <c r="B173" s="80">
        <v>2</v>
      </c>
      <c r="C173" s="80">
        <v>4</v>
      </c>
      <c r="D173" s="65">
        <v>166032</v>
      </c>
      <c r="E173" s="26" t="s">
        <v>46</v>
      </c>
      <c r="F173" s="76">
        <v>203.94133822181485</v>
      </c>
      <c r="G173" s="76">
        <v>231.46473779385181</v>
      </c>
      <c r="H173" s="76">
        <v>313.94933999286485</v>
      </c>
      <c r="I173" s="76">
        <v>339.92369060006939</v>
      </c>
      <c r="J173" s="76">
        <v>101.95412064570944</v>
      </c>
      <c r="K173" s="76">
        <v>239.30384336475714</v>
      </c>
      <c r="L173" s="76">
        <v>130.61411549037581</v>
      </c>
      <c r="M173" s="76">
        <v>94.032549728752315</v>
      </c>
      <c r="N173" s="76">
        <v>82.054941134498804</v>
      </c>
      <c r="O173" s="76">
        <v>48.560527228581329</v>
      </c>
      <c r="P173" s="76">
        <v>4.2480883602378965</v>
      </c>
      <c r="Q173" s="76">
        <v>79.7679477882524</v>
      </c>
      <c r="R173" s="76">
        <v>64.161319890009167</v>
      </c>
      <c r="S173" s="76">
        <v>94.032549728752286</v>
      </c>
      <c r="T173" s="76">
        <v>96.325365679629016</v>
      </c>
      <c r="U173" s="76">
        <v>104.05827263267435</v>
      </c>
      <c r="V173" s="76">
        <v>21.240441801189462</v>
      </c>
      <c r="W173" s="76">
        <v>76.47175159865516</v>
      </c>
      <c r="X173" s="76">
        <v>9.1659028414298831</v>
      </c>
      <c r="Y173" s="76">
        <v>28.933092224231469</v>
      </c>
      <c r="Z173" s="76">
        <v>96.325365679628959</v>
      </c>
      <c r="AA173" s="76">
        <v>142.2129725979882</v>
      </c>
      <c r="AB173" s="76">
        <v>46.728971962616825</v>
      </c>
      <c r="AC173" s="76">
        <v>59.990770650669127</v>
      </c>
    </row>
    <row r="174" spans="1:29" ht="12.75">
      <c r="A174" s="80">
        <v>8</v>
      </c>
      <c r="B174" s="80">
        <v>2</v>
      </c>
      <c r="C174" s="80">
        <v>4</v>
      </c>
      <c r="D174" s="65">
        <v>170048</v>
      </c>
      <c r="E174" s="26" t="s">
        <v>53</v>
      </c>
      <c r="F174" s="76">
        <v>195.59143123253648</v>
      </c>
      <c r="G174" s="76">
        <v>357.30438715513361</v>
      </c>
      <c r="H174" s="76">
        <v>379.12578055307767</v>
      </c>
      <c r="I174" s="76">
        <v>512.82051282051282</v>
      </c>
      <c r="J174" s="76">
        <v>188.57142857142858</v>
      </c>
      <c r="K174" s="76">
        <v>322.38805970149264</v>
      </c>
      <c r="L174" s="76">
        <v>124.18503570319777</v>
      </c>
      <c r="M174" s="76">
        <v>176.39077340569895</v>
      </c>
      <c r="N174" s="76">
        <v>156.11061552185555</v>
      </c>
      <c r="O174" s="76">
        <v>134.72403302911775</v>
      </c>
      <c r="P174" s="76">
        <v>11.428571428571434</v>
      </c>
      <c r="Q174" s="76">
        <v>125.37313432835825</v>
      </c>
      <c r="R174" s="76">
        <v>62.092517851598878</v>
      </c>
      <c r="S174" s="76">
        <v>108.54816824966082</v>
      </c>
      <c r="T174" s="76">
        <v>111.50758251561105</v>
      </c>
      <c r="U174" s="76">
        <v>121.68622338113869</v>
      </c>
      <c r="V174" s="76">
        <v>40.000000000000021</v>
      </c>
      <c r="W174" s="76">
        <v>88.69936034115139</v>
      </c>
      <c r="X174" s="76">
        <v>9.313877677739832</v>
      </c>
      <c r="Y174" s="76">
        <v>49.751243781094537</v>
      </c>
      <c r="Z174" s="76">
        <v>93.666369313113293</v>
      </c>
      <c r="AA174" s="76">
        <v>182.52933507170795</v>
      </c>
      <c r="AB174" s="76">
        <v>80</v>
      </c>
      <c r="AC174" s="76">
        <v>77.611940298507463</v>
      </c>
    </row>
    <row r="175" spans="1:29" ht="12.75">
      <c r="A175" s="80">
        <v>8</v>
      </c>
      <c r="B175" s="80">
        <v>2</v>
      </c>
      <c r="C175" s="80">
        <v>4</v>
      </c>
      <c r="D175" s="65">
        <v>954036</v>
      </c>
      <c r="E175" s="26" t="s">
        <v>145</v>
      </c>
      <c r="F175" s="76">
        <v>382.21528861154445</v>
      </c>
      <c r="G175" s="76">
        <v>671.34574305767467</v>
      </c>
      <c r="H175" s="76">
        <v>713.83844708829042</v>
      </c>
      <c r="I175" s="76">
        <v>550.26129726406396</v>
      </c>
      <c r="J175" s="76">
        <v>267.85714285714295</v>
      </c>
      <c r="K175" s="76">
        <v>510.26225769669333</v>
      </c>
      <c r="L175" s="76">
        <v>232.05928237129487</v>
      </c>
      <c r="M175" s="76">
        <v>326.51815685077821</v>
      </c>
      <c r="N175" s="76">
        <v>313.08703819661861</v>
      </c>
      <c r="O175" s="76">
        <v>199.81555487242545</v>
      </c>
      <c r="P175" s="76">
        <v>52.083333333333357</v>
      </c>
      <c r="Q175" s="76">
        <v>230.90079817559862</v>
      </c>
      <c r="R175" s="76">
        <v>76.053042121684896</v>
      </c>
      <c r="S175" s="76">
        <v>115.95971925541659</v>
      </c>
      <c r="T175" s="76">
        <v>109.58046336881648</v>
      </c>
      <c r="U175" s="76">
        <v>101.44482016600061</v>
      </c>
      <c r="V175" s="76">
        <v>93.005952380952436</v>
      </c>
      <c r="W175" s="76">
        <v>96.921322690992028</v>
      </c>
      <c r="X175" s="76">
        <v>13.650546021840867</v>
      </c>
      <c r="Y175" s="76">
        <v>42.722001830942958</v>
      </c>
      <c r="Z175" s="76">
        <v>93.926111458985559</v>
      </c>
      <c r="AA175" s="76">
        <v>144.48201660006148</v>
      </c>
      <c r="AB175" s="76">
        <v>70.684523809523824</v>
      </c>
      <c r="AC175" s="76">
        <v>66.704675028506273</v>
      </c>
    </row>
    <row r="176" spans="1:29" ht="12.75">
      <c r="A176" s="77"/>
      <c r="B176" s="77"/>
      <c r="C176" s="77"/>
      <c r="D176" s="69"/>
      <c r="E176" s="71" t="s">
        <v>215</v>
      </c>
      <c r="F176" s="161">
        <v>234.80596148262845</v>
      </c>
      <c r="G176" s="161">
        <v>397.9718741031283</v>
      </c>
      <c r="H176" s="161">
        <v>456.25942684766227</v>
      </c>
      <c r="I176" s="161">
        <v>436.91567157271129</v>
      </c>
      <c r="J176" s="161">
        <v>280.78287022489565</v>
      </c>
      <c r="K176" s="161">
        <v>350.80861875213759</v>
      </c>
      <c r="L176" s="161">
        <v>158.71479725152426</v>
      </c>
      <c r="M176" s="161">
        <v>212.37922127618867</v>
      </c>
      <c r="N176" s="161">
        <v>207.20211161387635</v>
      </c>
      <c r="O176" s="161">
        <v>146.25566972137372</v>
      </c>
      <c r="P176" s="161">
        <v>84.840867262198714</v>
      </c>
      <c r="Q176" s="161">
        <v>163.6432166065234</v>
      </c>
      <c r="R176" s="161">
        <v>57.582502661376175</v>
      </c>
      <c r="S176" s="161">
        <v>80.742370611307777</v>
      </c>
      <c r="T176" s="161">
        <v>82.767722473604834</v>
      </c>
      <c r="U176" s="161">
        <v>78.496713875775242</v>
      </c>
      <c r="V176" s="161">
        <v>41.971540153521566</v>
      </c>
      <c r="W176" s="161">
        <v>67.984002121882611</v>
      </c>
      <c r="X176" s="161">
        <v>11.008419626439563</v>
      </c>
      <c r="Y176" s="161">
        <v>54.52980005739979</v>
      </c>
      <c r="Z176" s="161">
        <v>86.16138763197587</v>
      </c>
      <c r="AA176" s="161">
        <v>136.62871424604276</v>
      </c>
      <c r="AB176" s="161">
        <v>101.67437267136505</v>
      </c>
      <c r="AC176" s="161">
        <v>70.636355387418078</v>
      </c>
    </row>
    <row r="177" spans="1:29" ht="12.75">
      <c r="A177" s="80">
        <v>9</v>
      </c>
      <c r="B177" s="80">
        <v>3</v>
      </c>
      <c r="C177" s="80">
        <v>4</v>
      </c>
      <c r="D177" s="65">
        <v>958004</v>
      </c>
      <c r="E177" s="26" t="s">
        <v>146</v>
      </c>
      <c r="F177" s="76">
        <v>235.55123846527439</v>
      </c>
      <c r="G177" s="76">
        <v>366.8322506687046</v>
      </c>
      <c r="H177" s="76">
        <v>387.59689922480618</v>
      </c>
      <c r="I177" s="76">
        <v>326.84283727399168</v>
      </c>
      <c r="J177" s="76">
        <v>106.13751730503</v>
      </c>
      <c r="K177" s="76">
        <v>285.555091238334</v>
      </c>
      <c r="L177" s="76">
        <v>169.98542982030111</v>
      </c>
      <c r="M177" s="76">
        <v>198.70080244554831</v>
      </c>
      <c r="N177" s="76">
        <v>162.7906976744186</v>
      </c>
      <c r="O177" s="76">
        <v>100.83449235048683</v>
      </c>
      <c r="P177" s="76">
        <v>13.844023996308266</v>
      </c>
      <c r="Q177" s="76">
        <v>136.50926312856944</v>
      </c>
      <c r="R177" s="76">
        <v>58.280718795531826</v>
      </c>
      <c r="S177" s="76">
        <v>64.959877722583116</v>
      </c>
      <c r="T177" s="76">
        <v>34.88372093023257</v>
      </c>
      <c r="U177" s="76">
        <v>59.109874826147426</v>
      </c>
      <c r="V177" s="76">
        <v>13.844023996308263</v>
      </c>
      <c r="W177" s="76">
        <v>48.753308260203376</v>
      </c>
      <c r="X177" s="76">
        <v>7.2850898494414773</v>
      </c>
      <c r="Y177" s="76">
        <v>76.423385555980133</v>
      </c>
      <c r="Z177" s="76">
        <v>143.41085271317831</v>
      </c>
      <c r="AA177" s="76">
        <v>114.74269819193324</v>
      </c>
      <c r="AB177" s="76">
        <v>59.990770650669127</v>
      </c>
      <c r="AC177" s="76">
        <v>73.82643822259368</v>
      </c>
    </row>
    <row r="178" spans="1:29" ht="12.75">
      <c r="A178" s="80">
        <v>9</v>
      </c>
      <c r="B178" s="80">
        <v>3</v>
      </c>
      <c r="C178" s="80">
        <v>4</v>
      </c>
      <c r="D178" s="65">
        <v>378004</v>
      </c>
      <c r="E178" s="26" t="s">
        <v>79</v>
      </c>
      <c r="F178" s="76">
        <v>201.44367970454925</v>
      </c>
      <c r="G178" s="76">
        <v>306.09725993581833</v>
      </c>
      <c r="H178" s="76">
        <v>304.84877580412865</v>
      </c>
      <c r="I178" s="76">
        <v>277.07808564231738</v>
      </c>
      <c r="J178" s="76">
        <v>142.59144451332921</v>
      </c>
      <c r="K178" s="76">
        <v>247.16313685854735</v>
      </c>
      <c r="L178" s="76">
        <v>125.90229981534327</v>
      </c>
      <c r="M178" s="76">
        <v>180.20241915576403</v>
      </c>
      <c r="N178" s="76">
        <v>182.42918867018724</v>
      </c>
      <c r="O178" s="76">
        <v>109.91527364323336</v>
      </c>
      <c r="P178" s="76">
        <v>18.598884066955982</v>
      </c>
      <c r="Q178" s="76">
        <v>127.71626774475122</v>
      </c>
      <c r="R178" s="76">
        <v>65.469195903978516</v>
      </c>
      <c r="S178" s="76">
        <v>46.90199950629475</v>
      </c>
      <c r="T178" s="76">
        <v>28.804608737397984</v>
      </c>
      <c r="U178" s="76">
        <v>16.029310739638195</v>
      </c>
      <c r="V178" s="76">
        <v>15.499070055796652</v>
      </c>
      <c r="W178" s="76">
        <v>37.671704874351079</v>
      </c>
      <c r="X178" s="76">
        <v>8.3934866543562201</v>
      </c>
      <c r="Y178" s="76">
        <v>51.839052085904697</v>
      </c>
      <c r="Z178" s="76">
        <v>69.611137782045148</v>
      </c>
      <c r="AA178" s="76">
        <v>107.6253721089993</v>
      </c>
      <c r="AB178" s="76">
        <v>74.395536267823942</v>
      </c>
      <c r="AC178" s="76">
        <v>57.885790416685815</v>
      </c>
    </row>
    <row r="179" spans="1:29" ht="12.75">
      <c r="A179" s="80">
        <v>9</v>
      </c>
      <c r="B179" s="80">
        <v>3</v>
      </c>
      <c r="C179" s="80">
        <v>4</v>
      </c>
      <c r="D179" s="65">
        <v>554008</v>
      </c>
      <c r="E179" s="26" t="s">
        <v>99</v>
      </c>
      <c r="F179" s="76">
        <v>234.61814699545135</v>
      </c>
      <c r="G179" s="76">
        <v>493.92097264437689</v>
      </c>
      <c r="H179" s="76">
        <v>553.06427503736916</v>
      </c>
      <c r="I179" s="76">
        <v>406.18260244428467</v>
      </c>
      <c r="J179" s="76">
        <v>119.92619926199265</v>
      </c>
      <c r="K179" s="76">
        <v>356.7717353654312</v>
      </c>
      <c r="L179" s="76">
        <v>134.06751256882936</v>
      </c>
      <c r="M179" s="76">
        <v>235.56231003039514</v>
      </c>
      <c r="N179" s="76">
        <v>186.84603886397602</v>
      </c>
      <c r="O179" s="76">
        <v>118.61969805895036</v>
      </c>
      <c r="P179" s="76">
        <v>32.287822878228788</v>
      </c>
      <c r="Q179" s="76">
        <v>144.09421544856252</v>
      </c>
      <c r="R179" s="76">
        <v>81.39813263107493</v>
      </c>
      <c r="S179" s="76">
        <v>87.386018237082084</v>
      </c>
      <c r="T179" s="76">
        <v>119.58146487294475</v>
      </c>
      <c r="U179" s="76">
        <v>86.268871315600322</v>
      </c>
      <c r="V179" s="76">
        <v>27.675276752767534</v>
      </c>
      <c r="W179" s="76">
        <v>82.438517492206458</v>
      </c>
      <c r="X179" s="76">
        <v>19.152501795547042</v>
      </c>
      <c r="Y179" s="76">
        <v>26.595744680851066</v>
      </c>
      <c r="Z179" s="76">
        <v>44.843049327354258</v>
      </c>
      <c r="AA179" s="76">
        <v>68.296189791516909</v>
      </c>
      <c r="AB179" s="76">
        <v>50.73800738007381</v>
      </c>
      <c r="AC179" s="76">
        <v>39.487357118115689</v>
      </c>
    </row>
    <row r="180" spans="1:29" ht="12.75">
      <c r="A180" s="80">
        <v>9</v>
      </c>
      <c r="B180" s="80">
        <v>3</v>
      </c>
      <c r="C180" s="80">
        <v>4</v>
      </c>
      <c r="D180" s="65">
        <v>170008</v>
      </c>
      <c r="E180" s="26" t="s">
        <v>48</v>
      </c>
      <c r="F180" s="76">
        <v>220.77554486272285</v>
      </c>
      <c r="G180" s="76">
        <v>523.28159645232813</v>
      </c>
      <c r="H180" s="76">
        <v>646.60978895374933</v>
      </c>
      <c r="I180" s="76">
        <v>603.52422907488994</v>
      </c>
      <c r="J180" s="76">
        <v>158.12431842966191</v>
      </c>
      <c r="K180" s="76">
        <v>417.52619853123196</v>
      </c>
      <c r="L180" s="76">
        <v>118.87913954146612</v>
      </c>
      <c r="M180" s="76">
        <v>199.5565410199556</v>
      </c>
      <c r="N180" s="76">
        <v>206.55590480466981</v>
      </c>
      <c r="O180" s="76">
        <v>110.13215859030846</v>
      </c>
      <c r="P180" s="76">
        <v>43.620501635768811</v>
      </c>
      <c r="Q180" s="76">
        <v>136.9749979371235</v>
      </c>
      <c r="R180" s="76">
        <v>82.083215397679027</v>
      </c>
      <c r="S180" s="76">
        <v>133.03769401330379</v>
      </c>
      <c r="T180" s="76">
        <v>116.74898967220473</v>
      </c>
      <c r="U180" s="76">
        <v>96.916299559471383</v>
      </c>
      <c r="V180" s="76">
        <v>16.357688113413314</v>
      </c>
      <c r="W180" s="76">
        <v>90.766564898093904</v>
      </c>
      <c r="X180" s="76">
        <v>16.982734220209448</v>
      </c>
      <c r="Y180" s="76">
        <v>53.215077605321497</v>
      </c>
      <c r="Z180" s="76">
        <v>143.69106421194431</v>
      </c>
      <c r="AA180" s="76">
        <v>259.91189427312776</v>
      </c>
      <c r="AB180" s="76">
        <v>43.62050163576879</v>
      </c>
      <c r="AC180" s="76">
        <v>96.54261902797262</v>
      </c>
    </row>
    <row r="181" spans="1:29" ht="12.75">
      <c r="A181" s="80">
        <v>9</v>
      </c>
      <c r="B181" s="80">
        <v>3</v>
      </c>
      <c r="C181" s="80">
        <v>4</v>
      </c>
      <c r="D181" s="65">
        <v>162004</v>
      </c>
      <c r="E181" s="26" t="s">
        <v>40</v>
      </c>
      <c r="F181" s="76">
        <v>178.42207973236688</v>
      </c>
      <c r="G181" s="76">
        <v>257.97988631394838</v>
      </c>
      <c r="H181" s="76">
        <v>368.94036894036907</v>
      </c>
      <c r="I181" s="76">
        <v>277.43271221532092</v>
      </c>
      <c r="J181" s="76">
        <v>151.92620727075422</v>
      </c>
      <c r="K181" s="76">
        <v>243.92200914707536</v>
      </c>
      <c r="L181" s="76">
        <v>131.02871480345695</v>
      </c>
      <c r="M181" s="76">
        <v>100.5684302579799</v>
      </c>
      <c r="N181" s="76">
        <v>120.12012012012018</v>
      </c>
      <c r="O181" s="76">
        <v>95.238095238095241</v>
      </c>
      <c r="P181" s="76">
        <v>54.25935973955508</v>
      </c>
      <c r="Q181" s="76">
        <v>105.11112894166735</v>
      </c>
      <c r="R181" s="76">
        <v>41.817674937273473</v>
      </c>
      <c r="S181" s="76">
        <v>87.450808919982478</v>
      </c>
      <c r="T181" s="76">
        <v>102.96010296010301</v>
      </c>
      <c r="U181" s="76">
        <v>49.68944099378885</v>
      </c>
      <c r="V181" s="76">
        <v>27.129679869777526</v>
      </c>
      <c r="W181" s="76">
        <v>60.980502286768839</v>
      </c>
      <c r="X181" s="76">
        <v>0</v>
      </c>
      <c r="Y181" s="76">
        <v>13.117621337997376</v>
      </c>
      <c r="Z181" s="76">
        <v>47.190047190047203</v>
      </c>
      <c r="AA181" s="76">
        <v>91.097308488612811</v>
      </c>
      <c r="AB181" s="76">
        <v>59.685295713510577</v>
      </c>
      <c r="AC181" s="76">
        <v>37.711626414185993</v>
      </c>
    </row>
    <row r="182" spans="1:29" ht="12.75">
      <c r="A182" s="80">
        <v>9</v>
      </c>
      <c r="B182" s="80">
        <v>3</v>
      </c>
      <c r="C182" s="80">
        <v>4</v>
      </c>
      <c r="D182" s="65">
        <v>362024</v>
      </c>
      <c r="E182" s="26" t="s">
        <v>66</v>
      </c>
      <c r="F182" s="76">
        <v>280.404303880013</v>
      </c>
      <c r="G182" s="76">
        <v>658.37221358216698</v>
      </c>
      <c r="H182" s="76">
        <v>712.83095723014253</v>
      </c>
      <c r="I182" s="76">
        <v>819.49651847884297</v>
      </c>
      <c r="J182" s="76">
        <v>365.76949620427888</v>
      </c>
      <c r="K182" s="76">
        <v>543.98598676527831</v>
      </c>
      <c r="L182" s="76">
        <v>202.15194000652099</v>
      </c>
      <c r="M182" s="76">
        <v>399.17055469154997</v>
      </c>
      <c r="N182" s="76">
        <v>407.3319755600815</v>
      </c>
      <c r="O182" s="76">
        <v>326.72737011247989</v>
      </c>
      <c r="P182" s="76">
        <v>186.33540372670811</v>
      </c>
      <c r="Q182" s="76">
        <v>298.75437913585051</v>
      </c>
      <c r="R182" s="76">
        <v>42.386697098141518</v>
      </c>
      <c r="S182" s="76">
        <v>82.944530844997445</v>
      </c>
      <c r="T182" s="76">
        <v>86.558044806517316</v>
      </c>
      <c r="U182" s="76">
        <v>69.630423138725249</v>
      </c>
      <c r="V182" s="76">
        <v>6.9013112491373407</v>
      </c>
      <c r="W182" s="76">
        <v>58.388478007006633</v>
      </c>
      <c r="X182" s="76">
        <v>6.5210303227910007</v>
      </c>
      <c r="Y182" s="76">
        <v>31.104199066874031</v>
      </c>
      <c r="Z182" s="76">
        <v>45.824847250509201</v>
      </c>
      <c r="AA182" s="76">
        <v>208.89126941617573</v>
      </c>
      <c r="AB182" s="76">
        <v>69.013112491373377</v>
      </c>
      <c r="AC182" s="76">
        <v>64.227325807707302</v>
      </c>
    </row>
    <row r="183" spans="1:29" ht="12.75">
      <c r="A183" s="80">
        <v>9</v>
      </c>
      <c r="B183" s="80">
        <v>3</v>
      </c>
      <c r="C183" s="80">
        <v>4</v>
      </c>
      <c r="D183" s="65">
        <v>162008</v>
      </c>
      <c r="E183" s="26" t="s">
        <v>41</v>
      </c>
      <c r="F183" s="76">
        <v>132.77792241603754</v>
      </c>
      <c r="G183" s="76">
        <v>313.02170283806339</v>
      </c>
      <c r="H183" s="76">
        <v>312.11498973305953</v>
      </c>
      <c r="I183" s="76">
        <v>312.6268777913113</v>
      </c>
      <c r="J183" s="76">
        <v>73.260073260073284</v>
      </c>
      <c r="K183" s="76">
        <v>224.58991261689408</v>
      </c>
      <c r="L183" s="76">
        <v>104.13954699297064</v>
      </c>
      <c r="M183" s="76">
        <v>217.02838063439057</v>
      </c>
      <c r="N183" s="76">
        <v>151.95071868583165</v>
      </c>
      <c r="O183" s="76">
        <v>81.201786439301671</v>
      </c>
      <c r="P183" s="76">
        <v>31.397174254317125</v>
      </c>
      <c r="Q183" s="76">
        <v>118.81036332975626</v>
      </c>
      <c r="R183" s="76">
        <v>28.638375423066911</v>
      </c>
      <c r="S183" s="76">
        <v>45.909849749582634</v>
      </c>
      <c r="T183" s="76">
        <v>61.601642710472291</v>
      </c>
      <c r="U183" s="76">
        <v>81.201786439301628</v>
      </c>
      <c r="V183" s="76">
        <v>5.2328623757195185</v>
      </c>
      <c r="W183" s="76">
        <v>44.458071439521682</v>
      </c>
      <c r="X183" s="76">
        <v>0</v>
      </c>
      <c r="Y183" s="76">
        <v>25.041736227045071</v>
      </c>
      <c r="Z183" s="76">
        <v>61.601642710472269</v>
      </c>
      <c r="AA183" s="76">
        <v>105.56232237109212</v>
      </c>
      <c r="AB183" s="76">
        <v>20.931449502878074</v>
      </c>
      <c r="AC183" s="76">
        <v>39.092442127855271</v>
      </c>
    </row>
    <row r="184" spans="1:29" ht="12.75">
      <c r="A184" s="80">
        <v>9</v>
      </c>
      <c r="B184" s="80">
        <v>3</v>
      </c>
      <c r="C184" s="80">
        <v>4</v>
      </c>
      <c r="D184" s="65">
        <v>754008</v>
      </c>
      <c r="E184" s="26" t="s">
        <v>121</v>
      </c>
      <c r="F184" s="76">
        <v>175.32775232980572</v>
      </c>
      <c r="G184" s="76">
        <v>313.67628607277294</v>
      </c>
      <c r="H184" s="76">
        <v>372.22808870116165</v>
      </c>
      <c r="I184" s="76">
        <v>464.16730425911766</v>
      </c>
      <c r="J184" s="76">
        <v>229.52853598014894</v>
      </c>
      <c r="K184" s="76">
        <v>297.89637159395738</v>
      </c>
      <c r="L184" s="76">
        <v>135.83951982309273</v>
      </c>
      <c r="M184" s="76">
        <v>168.13048933500627</v>
      </c>
      <c r="N184" s="76">
        <v>182.15417106652592</v>
      </c>
      <c r="O184" s="76">
        <v>165.77403723539916</v>
      </c>
      <c r="P184" s="76">
        <v>31.017369727047157</v>
      </c>
      <c r="Q184" s="76">
        <v>139.77128335451081</v>
      </c>
      <c r="R184" s="76">
        <v>26.851998104564842</v>
      </c>
      <c r="S184" s="76">
        <v>47.678795483061478</v>
      </c>
      <c r="T184" s="76">
        <v>60.71805702217533</v>
      </c>
      <c r="U184" s="76">
        <v>35.705177250701354</v>
      </c>
      <c r="V184" s="76">
        <v>15.508684863523568</v>
      </c>
      <c r="W184" s="76">
        <v>36.707609769871532</v>
      </c>
      <c r="X184" s="76">
        <v>3.15905860053704</v>
      </c>
      <c r="Y184" s="76">
        <v>32.622333751568405</v>
      </c>
      <c r="Z184" s="76">
        <v>50.15839493136221</v>
      </c>
      <c r="AA184" s="76">
        <v>107.11553175210403</v>
      </c>
      <c r="AB184" s="76">
        <v>74.441687344913191</v>
      </c>
      <c r="AC184" s="76">
        <v>47.061038166501959</v>
      </c>
    </row>
    <row r="185" spans="1:29" ht="12.75">
      <c r="A185" s="80">
        <v>9</v>
      </c>
      <c r="B185" s="80">
        <v>3</v>
      </c>
      <c r="C185" s="80">
        <v>4</v>
      </c>
      <c r="D185" s="65">
        <v>954016</v>
      </c>
      <c r="E185" s="26" t="s">
        <v>140</v>
      </c>
      <c r="F185" s="76">
        <v>222.06556221360594</v>
      </c>
      <c r="G185" s="76">
        <v>460.27397260273966</v>
      </c>
      <c r="H185" s="76">
        <v>333.71040723981901</v>
      </c>
      <c r="I185" s="76">
        <v>437.74872086412745</v>
      </c>
      <c r="J185" s="76">
        <v>141.14326040931547</v>
      </c>
      <c r="K185" s="76">
        <v>315.42785758900692</v>
      </c>
      <c r="L185" s="76">
        <v>169.19280930560453</v>
      </c>
      <c r="M185" s="76">
        <v>268.49315068493144</v>
      </c>
      <c r="N185" s="76">
        <v>186.65158371040724</v>
      </c>
      <c r="O185" s="76">
        <v>130.75611142694723</v>
      </c>
      <c r="P185" s="76">
        <v>35.285815102328854</v>
      </c>
      <c r="Q185" s="76">
        <v>164.48053300020823</v>
      </c>
      <c r="R185" s="76">
        <v>45.823052520267893</v>
      </c>
      <c r="S185" s="76">
        <v>115.06849315068496</v>
      </c>
      <c r="T185" s="76">
        <v>73.529411764705884</v>
      </c>
      <c r="U185" s="76">
        <v>96.645821489482685</v>
      </c>
      <c r="V185" s="76">
        <v>0</v>
      </c>
      <c r="W185" s="76">
        <v>66.6250260254008</v>
      </c>
      <c r="X185" s="76">
        <v>7.0497003877335214</v>
      </c>
      <c r="Y185" s="76">
        <v>38.356164383561648</v>
      </c>
      <c r="Z185" s="76">
        <v>45.248868778280546</v>
      </c>
      <c r="AA185" s="76">
        <v>181.92154633314382</v>
      </c>
      <c r="AB185" s="76">
        <v>56.457304163726185</v>
      </c>
      <c r="AC185" s="76">
        <v>59.337913803872581</v>
      </c>
    </row>
    <row r="186" spans="1:29" ht="12.75">
      <c r="A186" s="80">
        <v>9</v>
      </c>
      <c r="B186" s="80">
        <v>3</v>
      </c>
      <c r="C186" s="80">
        <v>4</v>
      </c>
      <c r="D186" s="65">
        <v>158016</v>
      </c>
      <c r="E186" s="26" t="s">
        <v>33</v>
      </c>
      <c r="F186" s="76">
        <v>163.265306122449</v>
      </c>
      <c r="G186" s="76">
        <v>303.19436924742831</v>
      </c>
      <c r="H186" s="76">
        <v>332.95711060948076</v>
      </c>
      <c r="I186" s="76">
        <v>240.70021881838076</v>
      </c>
      <c r="J186" s="76">
        <v>92.133238837703786</v>
      </c>
      <c r="K186" s="76">
        <v>224.53561951418655</v>
      </c>
      <c r="L186" s="76">
        <v>44.217687074829939</v>
      </c>
      <c r="M186" s="76">
        <v>48.727666486193819</v>
      </c>
      <c r="N186" s="76">
        <v>45.146726862302479</v>
      </c>
      <c r="O186" s="76">
        <v>32.822757111597376</v>
      </c>
      <c r="P186" s="76">
        <v>42.523033309709426</v>
      </c>
      <c r="Q186" s="76">
        <v>42.86589099816289</v>
      </c>
      <c r="R186" s="76">
        <v>51.020408163265309</v>
      </c>
      <c r="S186" s="76">
        <v>54.14185165132649</v>
      </c>
      <c r="T186" s="76">
        <v>62.076749435665924</v>
      </c>
      <c r="U186" s="76">
        <v>54.704595185995608</v>
      </c>
      <c r="V186" s="76">
        <v>21.261516654854724</v>
      </c>
      <c r="W186" s="76">
        <v>50.010206164523375</v>
      </c>
      <c r="X186" s="76">
        <v>3.4013605442176869</v>
      </c>
      <c r="Y186" s="76">
        <v>86.626962642122393</v>
      </c>
      <c r="Z186" s="76">
        <v>101.58013544018058</v>
      </c>
      <c r="AA186" s="76">
        <v>92.997811816192566</v>
      </c>
      <c r="AB186" s="76">
        <v>28.348688873139622</v>
      </c>
      <c r="AC186" s="76">
        <v>57.15452133088386</v>
      </c>
    </row>
    <row r="187" spans="1:29" s="4" customFormat="1" ht="12.75">
      <c r="A187" s="80">
        <v>9</v>
      </c>
      <c r="B187" s="80">
        <v>3</v>
      </c>
      <c r="C187" s="80">
        <v>4</v>
      </c>
      <c r="D187" s="65">
        <v>362028</v>
      </c>
      <c r="E187" s="26" t="s">
        <v>67</v>
      </c>
      <c r="F187" s="76">
        <v>109.51979780960404</v>
      </c>
      <c r="G187" s="76">
        <v>251.88916876574305</v>
      </c>
      <c r="H187" s="76">
        <v>339.35654473336274</v>
      </c>
      <c r="I187" s="76">
        <v>371.74721189591071</v>
      </c>
      <c r="J187" s="76">
        <v>220.38567493112947</v>
      </c>
      <c r="K187" s="76">
        <v>243.0413005993924</v>
      </c>
      <c r="L187" s="76">
        <v>73.013198539736038</v>
      </c>
      <c r="M187" s="76">
        <v>100.75566750629719</v>
      </c>
      <c r="N187" s="76">
        <v>158.66020273248131</v>
      </c>
      <c r="O187" s="76">
        <v>111.52416356877325</v>
      </c>
      <c r="P187" s="76">
        <v>55.096418732782389</v>
      </c>
      <c r="Q187" s="76">
        <v>98.530256999753675</v>
      </c>
      <c r="R187" s="76">
        <v>33.69839932603201</v>
      </c>
      <c r="S187" s="76">
        <v>58.774139378673389</v>
      </c>
      <c r="T187" s="76">
        <v>39.665050683120327</v>
      </c>
      <c r="U187" s="76">
        <v>51.115241635687731</v>
      </c>
      <c r="V187" s="76">
        <v>22.038567493112946</v>
      </c>
      <c r="W187" s="76">
        <v>41.054273749897362</v>
      </c>
      <c r="X187" s="76">
        <v>0</v>
      </c>
      <c r="Y187" s="76">
        <v>4.1981528127623857</v>
      </c>
      <c r="Z187" s="76">
        <v>44.072278536800361</v>
      </c>
      <c r="AA187" s="76">
        <v>144.05204460966536</v>
      </c>
      <c r="AB187" s="76">
        <v>60.606060606060595</v>
      </c>
      <c r="AC187" s="76">
        <v>43.517530174891192</v>
      </c>
    </row>
    <row r="188" spans="1:29" ht="12.75">
      <c r="A188" s="80">
        <v>9</v>
      </c>
      <c r="B188" s="80">
        <v>3</v>
      </c>
      <c r="C188" s="80">
        <v>4</v>
      </c>
      <c r="D188" s="65">
        <v>974028</v>
      </c>
      <c r="E188" s="26" t="s">
        <v>157</v>
      </c>
      <c r="F188" s="76">
        <v>231.30300693909021</v>
      </c>
      <c r="G188" s="76">
        <v>345.38152610441762</v>
      </c>
      <c r="H188" s="76">
        <v>464.06570841889118</v>
      </c>
      <c r="I188" s="76">
        <v>381.59371492704821</v>
      </c>
      <c r="J188" s="76">
        <v>161.44349477682809</v>
      </c>
      <c r="K188" s="76">
        <v>312.61493196027953</v>
      </c>
      <c r="L188" s="76">
        <v>187.61243896170652</v>
      </c>
      <c r="M188" s="76">
        <v>265.06024096385539</v>
      </c>
      <c r="N188" s="76">
        <v>336.75564681724848</v>
      </c>
      <c r="O188" s="76">
        <v>239.43135054246162</v>
      </c>
      <c r="P188" s="76">
        <v>113.96011396011392</v>
      </c>
      <c r="Q188" s="76">
        <v>227.28944464876795</v>
      </c>
      <c r="R188" s="76">
        <v>43.690567977383701</v>
      </c>
      <c r="S188" s="76">
        <v>72.289156626506028</v>
      </c>
      <c r="T188" s="76">
        <v>57.494866529774136</v>
      </c>
      <c r="U188" s="76">
        <v>52.375607931163501</v>
      </c>
      <c r="V188" s="76">
        <v>9.4966761633428334</v>
      </c>
      <c r="W188" s="76">
        <v>47.81169547627804</v>
      </c>
      <c r="X188" s="76">
        <v>0</v>
      </c>
      <c r="Y188" s="76">
        <v>8.0321285140562253</v>
      </c>
      <c r="Z188" s="76">
        <v>61.601642710472291</v>
      </c>
      <c r="AA188" s="76">
        <v>86.045641601197161</v>
      </c>
      <c r="AB188" s="76">
        <v>37.986704653371341</v>
      </c>
      <c r="AC188" s="76">
        <v>35.307098197866871</v>
      </c>
    </row>
    <row r="189" spans="1:29" ht="12.75">
      <c r="A189" s="80">
        <v>9</v>
      </c>
      <c r="B189" s="80">
        <v>3</v>
      </c>
      <c r="C189" s="80">
        <v>4</v>
      </c>
      <c r="D189" s="65">
        <v>962040</v>
      </c>
      <c r="E189" s="26" t="s">
        <v>153</v>
      </c>
      <c r="F189" s="76">
        <v>248.56596558317403</v>
      </c>
      <c r="G189" s="76">
        <v>334.08833522083808</v>
      </c>
      <c r="H189" s="76">
        <v>408.16326530612241</v>
      </c>
      <c r="I189" s="76">
        <v>378.32310838445807</v>
      </c>
      <c r="J189" s="76">
        <v>177.32742241925271</v>
      </c>
      <c r="K189" s="76">
        <v>308.8566168950706</v>
      </c>
      <c r="L189" s="76">
        <v>187.38049713193124</v>
      </c>
      <c r="M189" s="76">
        <v>164.21291053227631</v>
      </c>
      <c r="N189" s="76">
        <v>182.59935553168637</v>
      </c>
      <c r="O189" s="76">
        <v>178.93660531697341</v>
      </c>
      <c r="P189" s="76">
        <v>44.331855604813178</v>
      </c>
      <c r="Q189" s="76">
        <v>157.4964205358969</v>
      </c>
      <c r="R189" s="76">
        <v>53.53728489483747</v>
      </c>
      <c r="S189" s="76">
        <v>113.25028312570782</v>
      </c>
      <c r="T189" s="76">
        <v>139.63480128893659</v>
      </c>
      <c r="U189" s="76">
        <v>81.799591002044977</v>
      </c>
      <c r="V189" s="76">
        <v>44.331855604813178</v>
      </c>
      <c r="W189" s="76">
        <v>84.884434444671712</v>
      </c>
      <c r="X189" s="76">
        <v>3.8240917782026767</v>
      </c>
      <c r="Y189" s="76">
        <v>28.312570781426967</v>
      </c>
      <c r="Z189" s="76">
        <v>48.335123523093429</v>
      </c>
      <c r="AA189" s="76">
        <v>66.462167689161575</v>
      </c>
      <c r="AB189" s="76">
        <v>25.332488917036112</v>
      </c>
      <c r="AC189" s="76">
        <v>32.726528942524034</v>
      </c>
    </row>
    <row r="190" spans="1:29" ht="12.75">
      <c r="A190" s="80">
        <v>9</v>
      </c>
      <c r="B190" s="80">
        <v>3</v>
      </c>
      <c r="C190" s="80">
        <v>4</v>
      </c>
      <c r="D190" s="65">
        <v>158028</v>
      </c>
      <c r="E190" s="26" t="s">
        <v>37</v>
      </c>
      <c r="F190" s="76">
        <v>172.9228173766343</v>
      </c>
      <c r="G190" s="76">
        <v>226.17124394184168</v>
      </c>
      <c r="H190" s="76">
        <v>278.74564459930315</v>
      </c>
      <c r="I190" s="76">
        <v>278.125</v>
      </c>
      <c r="J190" s="76">
        <v>210.13597033374538</v>
      </c>
      <c r="K190" s="76">
        <v>228.62643643583417</v>
      </c>
      <c r="L190" s="76">
        <v>139.18177983973004</v>
      </c>
      <c r="M190" s="76">
        <v>113.08562197092081</v>
      </c>
      <c r="N190" s="76">
        <v>72.853975292999678</v>
      </c>
      <c r="O190" s="76">
        <v>31.250000000000007</v>
      </c>
      <c r="P190" s="76">
        <v>4.1203131437989304</v>
      </c>
      <c r="Q190" s="76">
        <v>81.22254978641476</v>
      </c>
      <c r="R190" s="76">
        <v>31.632222690847751</v>
      </c>
      <c r="S190" s="76">
        <v>38.772213247172864</v>
      </c>
      <c r="T190" s="76">
        <v>53.848590433956296</v>
      </c>
      <c r="U190" s="76">
        <v>34.375</v>
      </c>
      <c r="V190" s="76">
        <v>16.481252575195715</v>
      </c>
      <c r="W190" s="76">
        <v>35.497262499247945</v>
      </c>
      <c r="X190" s="76">
        <v>2.1088148460565166</v>
      </c>
      <c r="Y190" s="76">
        <v>42.003231017770617</v>
      </c>
      <c r="Z190" s="76">
        <v>85.524231865695313</v>
      </c>
      <c r="AA190" s="76">
        <v>93.750000000000014</v>
      </c>
      <c r="AB190" s="76">
        <v>119.48908117016896</v>
      </c>
      <c r="AC190" s="76">
        <v>60.164851693640585</v>
      </c>
    </row>
    <row r="191" spans="1:29" ht="12.75">
      <c r="A191" s="80">
        <v>9</v>
      </c>
      <c r="B191" s="80">
        <v>3</v>
      </c>
      <c r="C191" s="80">
        <v>4</v>
      </c>
      <c r="D191" s="65">
        <v>566076</v>
      </c>
      <c r="E191" s="26" t="s">
        <v>117</v>
      </c>
      <c r="F191" s="76">
        <v>219.87497305453763</v>
      </c>
      <c r="G191" s="76">
        <v>359.68781812012213</v>
      </c>
      <c r="H191" s="76">
        <v>361.73913043478257</v>
      </c>
      <c r="I191" s="76">
        <v>352.20994475138127</v>
      </c>
      <c r="J191" s="76">
        <v>159.29908403026684</v>
      </c>
      <c r="K191" s="76">
        <v>286.11041088984121</v>
      </c>
      <c r="L191" s="76">
        <v>114.24876050873036</v>
      </c>
      <c r="M191" s="76">
        <v>193.41703427214105</v>
      </c>
      <c r="N191" s="76">
        <v>149.56521739130429</v>
      </c>
      <c r="O191" s="76">
        <v>72.513812154696126</v>
      </c>
      <c r="P191" s="76">
        <v>39.824771007566703</v>
      </c>
      <c r="Q191" s="76">
        <v>115.95664229896646</v>
      </c>
      <c r="R191" s="76">
        <v>88.381116619961205</v>
      </c>
      <c r="S191" s="76">
        <v>101.79843909060064</v>
      </c>
      <c r="T191" s="76">
        <v>83.478260869565204</v>
      </c>
      <c r="U191" s="76">
        <v>93.232044198895039</v>
      </c>
      <c r="V191" s="76">
        <v>27.877339705296695</v>
      </c>
      <c r="W191" s="76">
        <v>81.295689437862364</v>
      </c>
      <c r="X191" s="76">
        <v>6.4669109721922835</v>
      </c>
      <c r="Y191" s="76">
        <v>57.685782151340383</v>
      </c>
      <c r="Z191" s="76">
        <v>93.913043478260917</v>
      </c>
      <c r="AA191" s="76">
        <v>134.66850828729289</v>
      </c>
      <c r="AB191" s="76">
        <v>47.789725209080082</v>
      </c>
      <c r="AC191" s="76">
        <v>61.759516007058266</v>
      </c>
    </row>
    <row r="192" spans="1:29" ht="12.75">
      <c r="A192" s="80">
        <v>9</v>
      </c>
      <c r="B192" s="80">
        <v>3</v>
      </c>
      <c r="C192" s="80">
        <v>4</v>
      </c>
      <c r="D192" s="65">
        <v>382056</v>
      </c>
      <c r="E192" s="26" t="s">
        <v>92</v>
      </c>
      <c r="F192" s="76">
        <v>177.46228926353149</v>
      </c>
      <c r="G192" s="76">
        <v>395.48022598870062</v>
      </c>
      <c r="H192" s="76">
        <v>421.63153070577448</v>
      </c>
      <c r="I192" s="76">
        <v>449.85941893158389</v>
      </c>
      <c r="J192" s="76">
        <v>181.39262726740785</v>
      </c>
      <c r="K192" s="76">
        <v>314.83087597571557</v>
      </c>
      <c r="L192" s="76">
        <v>144.92753623188406</v>
      </c>
      <c r="M192" s="76">
        <v>249.52919020715629</v>
      </c>
      <c r="N192" s="76">
        <v>151.23739688359305</v>
      </c>
      <c r="O192" s="76">
        <v>159.32521087160262</v>
      </c>
      <c r="P192" s="76">
        <v>52.662375658279707</v>
      </c>
      <c r="Q192" s="76">
        <v>154.3798785776236</v>
      </c>
      <c r="R192" s="76">
        <v>26.619343389529728</v>
      </c>
      <c r="S192" s="76">
        <v>61.205273069679862</v>
      </c>
      <c r="T192" s="76">
        <v>91.659028414298831</v>
      </c>
      <c r="U192" s="76">
        <v>89.034676663542655</v>
      </c>
      <c r="V192" s="76">
        <v>5.8513750731421883</v>
      </c>
      <c r="W192" s="76">
        <v>53.77276669557677</v>
      </c>
      <c r="X192" s="76">
        <v>0</v>
      </c>
      <c r="Y192" s="76">
        <v>47.080979284369128</v>
      </c>
      <c r="Z192" s="76">
        <v>105.40788267644362</v>
      </c>
      <c r="AA192" s="76">
        <v>84.348641049671997</v>
      </c>
      <c r="AB192" s="76">
        <v>46.811000585137528</v>
      </c>
      <c r="AC192" s="76">
        <v>51.170858629661751</v>
      </c>
    </row>
    <row r="193" spans="1:29" ht="12.75">
      <c r="A193" s="80">
        <v>9</v>
      </c>
      <c r="B193" s="80">
        <v>3</v>
      </c>
      <c r="C193" s="80">
        <v>4</v>
      </c>
      <c r="D193" s="65">
        <v>158032</v>
      </c>
      <c r="E193" s="26" t="s">
        <v>38</v>
      </c>
      <c r="F193" s="76">
        <v>187.44734625105315</v>
      </c>
      <c r="G193" s="76">
        <v>348.14323607427053</v>
      </c>
      <c r="H193" s="76">
        <v>324.11820781696861</v>
      </c>
      <c r="I193" s="76">
        <v>277.52081406105464</v>
      </c>
      <c r="J193" s="76">
        <v>163.10679611650491</v>
      </c>
      <c r="K193" s="76">
        <v>255.84314663159785</v>
      </c>
      <c r="L193" s="76">
        <v>132.6874473462511</v>
      </c>
      <c r="M193" s="76">
        <v>215.51724137931035</v>
      </c>
      <c r="N193" s="76">
        <v>152.52621544327934</v>
      </c>
      <c r="O193" s="76">
        <v>107.92476102374347</v>
      </c>
      <c r="P193" s="76">
        <v>11.650485436893204</v>
      </c>
      <c r="Q193" s="76">
        <v>127.92157331579892</v>
      </c>
      <c r="R193" s="76">
        <v>52.653748946925027</v>
      </c>
      <c r="S193" s="76">
        <v>72.944297082228147</v>
      </c>
      <c r="T193" s="76">
        <v>92.151255163647988</v>
      </c>
      <c r="U193" s="76">
        <v>49.337033610854171</v>
      </c>
      <c r="V193" s="76">
        <v>31.067961165048541</v>
      </c>
      <c r="W193" s="76">
        <v>59.776436128878018</v>
      </c>
      <c r="X193" s="76">
        <v>2.1061499578770011</v>
      </c>
      <c r="Y193" s="76">
        <v>46.419098143236063</v>
      </c>
      <c r="Z193" s="76">
        <v>50.842071814426454</v>
      </c>
      <c r="AA193" s="76">
        <v>83.256244218316397</v>
      </c>
      <c r="AB193" s="76">
        <v>81.553398058252455</v>
      </c>
      <c r="AC193" s="76">
        <v>47.223384541813623</v>
      </c>
    </row>
    <row r="194" spans="1:29" ht="12.75">
      <c r="A194" s="81"/>
      <c r="B194" s="81"/>
      <c r="C194" s="81"/>
      <c r="D194" s="82"/>
      <c r="E194" s="71" t="s">
        <v>218</v>
      </c>
      <c r="F194" s="161">
        <v>197.60170676083277</v>
      </c>
      <c r="G194" s="161">
        <v>358.35395472458987</v>
      </c>
      <c r="H194" s="161">
        <v>396.93816748407204</v>
      </c>
      <c r="I194" s="161">
        <v>379.00093745814917</v>
      </c>
      <c r="J194" s="161">
        <v>167.36401673640165</v>
      </c>
      <c r="K194" s="161">
        <v>294.32878679109831</v>
      </c>
      <c r="L194" s="161">
        <v>135.06952107702494</v>
      </c>
      <c r="M194" s="161">
        <v>192.008065255247</v>
      </c>
      <c r="N194" s="161">
        <v>176.0095338497502</v>
      </c>
      <c r="O194" s="161">
        <v>124.10160260702646</v>
      </c>
      <c r="P194" s="161">
        <v>42.971842135022051</v>
      </c>
      <c r="Q194" s="161">
        <v>137.28830118470628</v>
      </c>
      <c r="R194" s="161">
        <v>50.467152210696682</v>
      </c>
      <c r="S194" s="161">
        <v>72.174869397855375</v>
      </c>
      <c r="T194" s="161">
        <v>73.566484851262786</v>
      </c>
      <c r="U194" s="161">
        <v>60.265166733627979</v>
      </c>
      <c r="V194" s="161">
        <v>18.376116702476534</v>
      </c>
      <c r="W194" s="161">
        <v>55.815850172247544</v>
      </c>
      <c r="X194" s="161">
        <v>5.1497094092547631</v>
      </c>
      <c r="Y194" s="161">
        <v>39.638896526441208</v>
      </c>
      <c r="Z194" s="161">
        <v>72.649768529128679</v>
      </c>
      <c r="AA194" s="161">
        <v>115.39663407883576</v>
      </c>
      <c r="AB194" s="161">
        <v>59.368992423385727</v>
      </c>
      <c r="AC194" s="161">
        <v>53.182225582689441</v>
      </c>
    </row>
    <row r="195" spans="1:29" ht="12.75">
      <c r="A195" s="80">
        <v>10</v>
      </c>
      <c r="B195" s="80">
        <v>4</v>
      </c>
      <c r="C195" s="80">
        <v>4</v>
      </c>
      <c r="D195" s="65">
        <v>566028</v>
      </c>
      <c r="E195" s="26" t="s">
        <v>116</v>
      </c>
      <c r="F195" s="76">
        <v>185.00797448165869</v>
      </c>
      <c r="G195" s="76">
        <v>354.02770651616214</v>
      </c>
      <c r="H195" s="76">
        <v>380.62283737024228</v>
      </c>
      <c r="I195" s="76">
        <v>384.26349496797809</v>
      </c>
      <c r="J195" s="76">
        <v>162.22479721900353</v>
      </c>
      <c r="K195" s="76">
        <v>286.77738451765134</v>
      </c>
      <c r="L195" s="76">
        <v>118.02232854864434</v>
      </c>
      <c r="M195" s="76">
        <v>164.18676244227805</v>
      </c>
      <c r="N195" s="76">
        <v>98.863074641621395</v>
      </c>
      <c r="O195" s="76">
        <v>91.491308325709085</v>
      </c>
      <c r="P195" s="76">
        <v>17.381228273464657</v>
      </c>
      <c r="Q195" s="76">
        <v>101.6426172973954</v>
      </c>
      <c r="R195" s="76">
        <v>63.795853269537481</v>
      </c>
      <c r="S195" s="76">
        <v>61.570035915854291</v>
      </c>
      <c r="T195" s="76">
        <v>138.40830449826987</v>
      </c>
      <c r="U195" s="76">
        <v>109.78956999085091</v>
      </c>
      <c r="V195" s="76">
        <v>57.937427578215555</v>
      </c>
      <c r="W195" s="76">
        <v>85.307196660314005</v>
      </c>
      <c r="X195" s="76">
        <v>3.1897926634768741</v>
      </c>
      <c r="Y195" s="76">
        <v>71.83170856849668</v>
      </c>
      <c r="Z195" s="76">
        <v>93.91992090954038</v>
      </c>
      <c r="AA195" s="76">
        <v>100.64043915827996</v>
      </c>
      <c r="AB195" s="76">
        <v>57.937427578215534</v>
      </c>
      <c r="AC195" s="76">
        <v>59.896542335965179</v>
      </c>
    </row>
    <row r="196" spans="1:29" ht="12.75">
      <c r="A196" s="80">
        <v>10</v>
      </c>
      <c r="B196" s="80">
        <v>4</v>
      </c>
      <c r="C196" s="80">
        <v>4</v>
      </c>
      <c r="D196" s="65">
        <v>158020</v>
      </c>
      <c r="E196" s="26" t="s">
        <v>34</v>
      </c>
      <c r="F196" s="76">
        <v>109.32280595201944</v>
      </c>
      <c r="G196" s="76">
        <v>179.61383026493041</v>
      </c>
      <c r="H196" s="76">
        <v>265.78073089700996</v>
      </c>
      <c r="I196" s="76">
        <v>254.71698113207549</v>
      </c>
      <c r="J196" s="76">
        <v>158.92420537897311</v>
      </c>
      <c r="K196" s="76">
        <v>186.24264253711675</v>
      </c>
      <c r="L196" s="76">
        <v>33.404190707561497</v>
      </c>
      <c r="M196" s="76">
        <v>76.335877862595439</v>
      </c>
      <c r="N196" s="76">
        <v>66.445182724252504</v>
      </c>
      <c r="O196" s="76">
        <v>28.301886792452827</v>
      </c>
      <c r="P196" s="76">
        <v>36.674816625916868</v>
      </c>
      <c r="Q196" s="76">
        <v>47.439163665114656</v>
      </c>
      <c r="R196" s="76">
        <v>36.440935317339822</v>
      </c>
      <c r="S196" s="76">
        <v>8.9806915132465246</v>
      </c>
      <c r="T196" s="76">
        <v>37.968675842430002</v>
      </c>
      <c r="U196" s="76">
        <v>42.452830188679251</v>
      </c>
      <c r="V196" s="76">
        <v>12.224938875305623</v>
      </c>
      <c r="W196" s="76">
        <v>28.990600017570067</v>
      </c>
      <c r="X196" s="76">
        <v>0</v>
      </c>
      <c r="Y196" s="76">
        <v>22.451728783116305</v>
      </c>
      <c r="Z196" s="76">
        <v>75.937351684859976</v>
      </c>
      <c r="AA196" s="76">
        <v>89.622641509433947</v>
      </c>
      <c r="AB196" s="76">
        <v>36.674816625916868</v>
      </c>
      <c r="AC196" s="76">
        <v>40.411139418430992</v>
      </c>
    </row>
    <row r="197" spans="1:29" s="4" customFormat="1" ht="12.75">
      <c r="A197" s="80">
        <v>10</v>
      </c>
      <c r="B197" s="80">
        <v>4</v>
      </c>
      <c r="C197" s="80">
        <v>4</v>
      </c>
      <c r="D197" s="65">
        <v>162022</v>
      </c>
      <c r="E197" s="26" t="s">
        <v>43</v>
      </c>
      <c r="F197" s="76">
        <v>148.57489387507579</v>
      </c>
      <c r="G197" s="76">
        <v>168.66400355082112</v>
      </c>
      <c r="H197" s="76">
        <v>301.09489051094903</v>
      </c>
      <c r="I197" s="76">
        <v>270.64220183486242</v>
      </c>
      <c r="J197" s="76">
        <v>439.48613928329951</v>
      </c>
      <c r="K197" s="76">
        <v>242.93983511664618</v>
      </c>
      <c r="L197" s="76">
        <v>136.44633110976349</v>
      </c>
      <c r="M197" s="76">
        <v>110.96316023080337</v>
      </c>
      <c r="N197" s="76">
        <v>260.0364963503651</v>
      </c>
      <c r="O197" s="76">
        <v>174.31192660550462</v>
      </c>
      <c r="P197" s="76">
        <v>182.55578093306283</v>
      </c>
      <c r="Q197" s="76">
        <v>168.39151026135767</v>
      </c>
      <c r="R197" s="76">
        <v>6.064281382656155</v>
      </c>
      <c r="S197" s="76">
        <v>22.192632046160675</v>
      </c>
      <c r="T197" s="76">
        <v>9.1240875912408743</v>
      </c>
      <c r="U197" s="76">
        <v>36.697247706422026</v>
      </c>
      <c r="V197" s="76">
        <v>54.090601757944548</v>
      </c>
      <c r="W197" s="76">
        <v>21.925977898614278</v>
      </c>
      <c r="X197" s="76">
        <v>6.064281382656155</v>
      </c>
      <c r="Y197" s="76">
        <v>22.192632046160675</v>
      </c>
      <c r="Z197" s="76">
        <v>18.248175182481752</v>
      </c>
      <c r="AA197" s="76">
        <v>32.11009174311927</v>
      </c>
      <c r="AB197" s="76">
        <v>114.94252873563218</v>
      </c>
      <c r="AC197" s="76">
        <v>30.696369058059989</v>
      </c>
    </row>
    <row r="198" spans="1:29" ht="12.75">
      <c r="A198" s="80">
        <v>10</v>
      </c>
      <c r="B198" s="80">
        <v>4</v>
      </c>
      <c r="C198" s="80">
        <v>4</v>
      </c>
      <c r="D198" s="65">
        <v>362036</v>
      </c>
      <c r="E198" s="26" t="s">
        <v>69</v>
      </c>
      <c r="F198" s="76">
        <v>110.76923076923076</v>
      </c>
      <c r="G198" s="76">
        <v>203.58700920988855</v>
      </c>
      <c r="H198" s="76">
        <v>333.49444175930392</v>
      </c>
      <c r="I198" s="76">
        <v>323.48804500703238</v>
      </c>
      <c r="J198" s="76">
        <v>225.66086395873631</v>
      </c>
      <c r="K198" s="76">
        <v>226.82089282486896</v>
      </c>
      <c r="L198" s="76">
        <v>76.923076923076934</v>
      </c>
      <c r="M198" s="76">
        <v>116.33543383422202</v>
      </c>
      <c r="N198" s="76">
        <v>207.82986950217492</v>
      </c>
      <c r="O198" s="76">
        <v>145.33520862634785</v>
      </c>
      <c r="P198" s="76">
        <v>58.027079303675059</v>
      </c>
      <c r="Q198" s="76">
        <v>119.28429423459244</v>
      </c>
      <c r="R198" s="76">
        <v>18.461538461538463</v>
      </c>
      <c r="S198" s="76">
        <v>63.015026660203588</v>
      </c>
      <c r="T198" s="76">
        <v>57.999033349444161</v>
      </c>
      <c r="U198" s="76">
        <v>42.194092827004205</v>
      </c>
      <c r="V198" s="76">
        <v>38.684719535783366</v>
      </c>
      <c r="W198" s="76">
        <v>41.568769202964035</v>
      </c>
      <c r="X198" s="76">
        <v>6.1538461538461551</v>
      </c>
      <c r="Y198" s="76">
        <v>9.6946194861851698</v>
      </c>
      <c r="Z198" s="76">
        <v>14.499758337361042</v>
      </c>
      <c r="AA198" s="76">
        <v>32.81762775433662</v>
      </c>
      <c r="AB198" s="76">
        <v>70.921985815602852</v>
      </c>
      <c r="AC198" s="76">
        <v>22.591722392915241</v>
      </c>
    </row>
    <row r="199" spans="1:29" ht="12.75">
      <c r="A199" s="80">
        <v>10</v>
      </c>
      <c r="B199" s="80">
        <v>4</v>
      </c>
      <c r="C199" s="80">
        <v>4</v>
      </c>
      <c r="D199" s="65">
        <v>166036</v>
      </c>
      <c r="E199" s="26" t="s">
        <v>47</v>
      </c>
      <c r="F199" s="76">
        <v>87.652439024390247</v>
      </c>
      <c r="G199" s="76">
        <v>201.96191575302942</v>
      </c>
      <c r="H199" s="76">
        <v>344.04963338973494</v>
      </c>
      <c r="I199" s="76">
        <v>301.92608016657988</v>
      </c>
      <c r="J199" s="76">
        <v>33.579583613163194</v>
      </c>
      <c r="K199" s="76">
        <v>190.77568134171909</v>
      </c>
      <c r="L199" s="76">
        <v>72.408536585365852</v>
      </c>
      <c r="M199" s="76">
        <v>109.63646855164455</v>
      </c>
      <c r="N199" s="76">
        <v>146.64410603496901</v>
      </c>
      <c r="O199" s="76">
        <v>119.72930765226442</v>
      </c>
      <c r="P199" s="76">
        <v>6.7159167226326408</v>
      </c>
      <c r="Q199" s="76">
        <v>92.24318658280923</v>
      </c>
      <c r="R199" s="76">
        <v>15.24390243902439</v>
      </c>
      <c r="S199" s="76">
        <v>51.933064050779002</v>
      </c>
      <c r="T199" s="76">
        <v>95.882684715172005</v>
      </c>
      <c r="U199" s="76">
        <v>52.056220718375855</v>
      </c>
      <c r="V199" s="76">
        <v>6.7159167226326382</v>
      </c>
      <c r="W199" s="76">
        <v>42.976939203354291</v>
      </c>
      <c r="X199" s="76">
        <v>0</v>
      </c>
      <c r="Y199" s="76">
        <v>5.7703404500865547</v>
      </c>
      <c r="Z199" s="76">
        <v>90.242526790750148</v>
      </c>
      <c r="AA199" s="76">
        <v>104.11244143675171</v>
      </c>
      <c r="AB199" s="76">
        <v>6.7159167226326399</v>
      </c>
      <c r="AC199" s="76">
        <v>39.832285115303982</v>
      </c>
    </row>
    <row r="200" spans="1:29" ht="12.75">
      <c r="A200" s="81"/>
      <c r="B200" s="81"/>
      <c r="C200" s="81"/>
      <c r="D200" s="82"/>
      <c r="E200" s="71" t="s">
        <v>288</v>
      </c>
      <c r="F200" s="161">
        <v>129.48717948717947</v>
      </c>
      <c r="G200" s="161">
        <v>219.07090464547679</v>
      </c>
      <c r="H200" s="161">
        <v>323.6914600550964</v>
      </c>
      <c r="I200" s="161">
        <v>307.40037950664134</v>
      </c>
      <c r="J200" s="161">
        <v>201.75104682146934</v>
      </c>
      <c r="K200" s="161">
        <v>227.53170373093181</v>
      </c>
      <c r="L200" s="161">
        <v>87.820512820512818</v>
      </c>
      <c r="M200" s="161">
        <v>114.42542787286062</v>
      </c>
      <c r="N200" s="161">
        <v>157.41833923652109</v>
      </c>
      <c r="O200" s="161">
        <v>111.95445920303607</v>
      </c>
      <c r="P200" s="161">
        <v>58.368227382311893</v>
      </c>
      <c r="Q200" s="161">
        <v>106.23047233964344</v>
      </c>
      <c r="R200" s="161">
        <v>28.205128205128208</v>
      </c>
      <c r="S200" s="161">
        <v>40.097799511002449</v>
      </c>
      <c r="T200" s="161">
        <v>65.918929555293175</v>
      </c>
      <c r="U200" s="161">
        <v>56.925996204933597</v>
      </c>
      <c r="V200" s="161">
        <v>34.259611724400465</v>
      </c>
      <c r="W200" s="161">
        <v>43.925748943208966</v>
      </c>
      <c r="X200" s="161">
        <v>3.2051282051282053</v>
      </c>
      <c r="Y200" s="161">
        <v>26.40586797066015</v>
      </c>
      <c r="Z200" s="161">
        <v>57.064147973238903</v>
      </c>
      <c r="AA200" s="161">
        <v>71.157495256166982</v>
      </c>
      <c r="AB200" s="161">
        <v>57.099352874000765</v>
      </c>
      <c r="AC200" s="161">
        <v>38.595846351773574</v>
      </c>
    </row>
    <row r="201" spans="1:29" ht="12.75">
      <c r="E201" s="6" t="s">
        <v>179</v>
      </c>
      <c r="F201" s="163">
        <v>217.07307233463774</v>
      </c>
      <c r="G201" s="163">
        <v>380.46487590594205</v>
      </c>
      <c r="H201" s="164">
        <v>418.99522356435972</v>
      </c>
      <c r="I201" s="163">
        <v>408.46444234306006</v>
      </c>
      <c r="J201" s="163">
        <v>227.12061926899273</v>
      </c>
      <c r="K201" s="164">
        <v>321.37915164660552</v>
      </c>
      <c r="L201" s="165">
        <v>150.85325018874664</v>
      </c>
      <c r="M201" s="165">
        <v>204.93669172747295</v>
      </c>
      <c r="N201" s="164">
        <v>191.4237869242593</v>
      </c>
      <c r="O201" s="163">
        <v>140.54786564708161</v>
      </c>
      <c r="P201" s="163">
        <v>68.496981045620757</v>
      </c>
      <c r="Q201" s="166">
        <v>153.41947898852433</v>
      </c>
      <c r="R201" s="163">
        <v>50.601395860828873</v>
      </c>
      <c r="S201" s="163">
        <v>76.32061425635851</v>
      </c>
      <c r="T201" s="163">
        <v>83.179283488858786</v>
      </c>
      <c r="U201" s="202">
        <v>74.87546815782224</v>
      </c>
      <c r="V201" s="163">
        <v>32.038619525157351</v>
      </c>
      <c r="W201" s="163">
        <v>62.939386652415742</v>
      </c>
      <c r="X201" s="164">
        <v>8.1261922737777592</v>
      </c>
      <c r="Y201" s="163">
        <v>45.358623829504481</v>
      </c>
      <c r="Z201" s="163">
        <v>76.462659386253208</v>
      </c>
      <c r="AA201" s="164">
        <v>124.77755522959278</v>
      </c>
      <c r="AB201" s="165">
        <v>77.444703615709741</v>
      </c>
      <c r="AC201" s="165">
        <v>60.12036951239962</v>
      </c>
    </row>
    <row r="202" spans="1:29" ht="12.75">
      <c r="E202" s="8" t="s">
        <v>200</v>
      </c>
      <c r="F202" s="163">
        <v>219.42954721310602</v>
      </c>
      <c r="G202" s="163">
        <v>388.40378023532367</v>
      </c>
      <c r="H202" s="165">
        <v>432.01367131871257</v>
      </c>
      <c r="I202" s="163">
        <v>427.19251729078991</v>
      </c>
      <c r="J202" s="163">
        <v>239.48039802226668</v>
      </c>
      <c r="K202" s="165">
        <v>331.1871861763891</v>
      </c>
      <c r="L202" s="165">
        <v>154.66438983608595</v>
      </c>
      <c r="M202" s="165">
        <v>214.59166272179226</v>
      </c>
      <c r="N202" s="165">
        <v>200.14240956992302</v>
      </c>
      <c r="O202" s="163">
        <v>153.41697600162473</v>
      </c>
      <c r="P202" s="163">
        <v>76.606220645170168</v>
      </c>
      <c r="Q202" s="163">
        <v>161.91164046963488</v>
      </c>
      <c r="R202" s="163">
        <v>49.37876321851347</v>
      </c>
      <c r="S202" s="163">
        <v>73.203561223500429</v>
      </c>
      <c r="T202" s="163">
        <v>76.986613500427211</v>
      </c>
      <c r="U202" s="8">
        <v>70.65812187609302</v>
      </c>
      <c r="V202" s="163">
        <v>30.326160955583525</v>
      </c>
      <c r="W202" s="163">
        <v>59.880176796575526</v>
      </c>
      <c r="X202" s="165">
        <v>8.5025391997296289</v>
      </c>
      <c r="Y202" s="163">
        <v>44.543810919792612</v>
      </c>
      <c r="Z202" s="163">
        <v>81.287382512104813</v>
      </c>
      <c r="AA202" s="165">
        <v>132.31826336157778</v>
      </c>
      <c r="AB202" s="165">
        <v>83.998652170624197</v>
      </c>
      <c r="AC202" s="165">
        <v>62.996480933194292</v>
      </c>
    </row>
    <row r="203" spans="1:29" ht="12.75">
      <c r="E203" s="8" t="s">
        <v>201</v>
      </c>
      <c r="F203" s="163">
        <v>214.30674493049594</v>
      </c>
      <c r="G203" s="163">
        <v>371.16927001596065</v>
      </c>
      <c r="H203" s="165">
        <v>403.95932774325559</v>
      </c>
      <c r="I203" s="163">
        <v>387.51888854888625</v>
      </c>
      <c r="J203" s="163">
        <v>213.47815691498445</v>
      </c>
      <c r="K203" s="165">
        <v>310.11742462056202</v>
      </c>
      <c r="L203" s="165">
        <v>146.37925382079086</v>
      </c>
      <c r="M203" s="165">
        <v>193.63175574150375</v>
      </c>
      <c r="N203" s="165">
        <v>181.35405324499737</v>
      </c>
      <c r="O203" s="163">
        <v>126.15500124609216</v>
      </c>
      <c r="P203" s="163">
        <v>59.546173902153008</v>
      </c>
      <c r="Q203" s="163">
        <v>143.66865641842278</v>
      </c>
      <c r="R203" s="163">
        <v>52.03667625127116</v>
      </c>
      <c r="S203" s="163">
        <v>79.970349198293079</v>
      </c>
      <c r="T203" s="163">
        <v>90.331621659851777</v>
      </c>
      <c r="U203" s="8">
        <v>79.592165077241944</v>
      </c>
      <c r="V203" s="163">
        <v>33.928795072354866</v>
      </c>
      <c r="W203" s="163">
        <v>66.452015630957376</v>
      </c>
      <c r="X203" s="165">
        <v>7.6843887883097057</v>
      </c>
      <c r="Y203" s="163">
        <v>46.312682395838209</v>
      </c>
      <c r="Z203" s="163">
        <v>70.890256619439398</v>
      </c>
      <c r="AA203" s="165">
        <v>116.34399714818403</v>
      </c>
      <c r="AB203" s="165">
        <v>70.210593829817114</v>
      </c>
      <c r="AC203" s="165">
        <v>56.817976803736229</v>
      </c>
    </row>
    <row r="204" spans="1:29" ht="12.75">
      <c r="A204" s="27">
        <v>1</v>
      </c>
      <c r="B204" s="27" t="s">
        <v>371</v>
      </c>
      <c r="E204" s="8"/>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row>
    <row r="205" spans="1:29" ht="12.75">
      <c r="A205" s="27">
        <v>2</v>
      </c>
      <c r="B205" s="27" t="s">
        <v>375</v>
      </c>
      <c r="C205" s="27"/>
      <c r="D205" s="1"/>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row>
    <row r="206" spans="1:29" ht="12.75">
      <c r="A206" s="27">
        <v>3</v>
      </c>
      <c r="B206" s="27" t="s">
        <v>382</v>
      </c>
      <c r="C206" s="27"/>
      <c r="D206" s="1"/>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row>
    <row r="207" spans="1:29" ht="12">
      <c r="A207" s="20" t="s">
        <v>366</v>
      </c>
    </row>
    <row r="208" spans="1:29">
      <c r="F208" s="135"/>
    </row>
    <row r="214" spans="11:11" s="1" customFormat="1">
      <c r="K214" s="5"/>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05"/>
  <sheetViews>
    <sheetView zoomScale="80" zoomScaleNormal="80" workbookViewId="0">
      <pane ySplit="4" topLeftCell="A5" activePane="bottomLeft" state="frozen"/>
      <selection activeCell="O69" sqref="O69"/>
      <selection pane="bottomLeft"/>
    </sheetView>
  </sheetViews>
  <sheetFormatPr baseColWidth="10" defaultColWidth="11.42578125" defaultRowHeight="11.25"/>
  <cols>
    <col min="1" max="3" width="11.42578125" style="1"/>
    <col min="4" max="4" width="9.5703125" style="2" customWidth="1"/>
    <col min="5" max="5" width="40.7109375" style="1" customWidth="1"/>
    <col min="6" max="7" width="14.140625" style="1" customWidth="1"/>
    <col min="8" max="16384" width="11.42578125" style="1"/>
  </cols>
  <sheetData>
    <row r="1" spans="1:20" ht="18.75" customHeight="1">
      <c r="A1" s="21" t="s">
        <v>388</v>
      </c>
      <c r="E1" s="14"/>
      <c r="F1" s="14"/>
      <c r="G1" s="14"/>
    </row>
    <row r="2" spans="1:20" ht="12" customHeight="1">
      <c r="A2" s="16"/>
      <c r="E2" s="14"/>
      <c r="F2" s="14"/>
      <c r="G2" s="14"/>
    </row>
    <row r="3" spans="1:20" s="13" customFormat="1" ht="69" customHeight="1">
      <c r="A3" s="205" t="s">
        <v>289</v>
      </c>
      <c r="B3" s="205" t="s">
        <v>302</v>
      </c>
      <c r="C3" s="205" t="s">
        <v>287</v>
      </c>
      <c r="D3" s="204" t="s">
        <v>6</v>
      </c>
      <c r="E3" s="263" t="s">
        <v>0</v>
      </c>
      <c r="F3" s="316" t="s">
        <v>167</v>
      </c>
      <c r="G3" s="316"/>
      <c r="H3" s="321"/>
      <c r="I3" s="322" t="s">
        <v>365</v>
      </c>
      <c r="J3" s="315"/>
      <c r="K3" s="323"/>
      <c r="L3" s="322" t="s">
        <v>308</v>
      </c>
      <c r="M3" s="316"/>
      <c r="N3" s="321"/>
      <c r="O3" s="319" t="s">
        <v>7</v>
      </c>
      <c r="P3" s="316"/>
      <c r="Q3" s="321"/>
      <c r="R3" s="322" t="s">
        <v>8</v>
      </c>
      <c r="S3" s="316"/>
      <c r="T3" s="316"/>
    </row>
    <row r="4" spans="1:20" s="13" customFormat="1" ht="32.25" customHeight="1">
      <c r="A4" s="205"/>
      <c r="B4" s="204"/>
      <c r="C4" s="204"/>
      <c r="D4" s="260"/>
      <c r="E4" s="261"/>
      <c r="F4" s="262" t="s">
        <v>180</v>
      </c>
      <c r="G4" s="262" t="s">
        <v>181</v>
      </c>
      <c r="H4" s="258" t="s">
        <v>12</v>
      </c>
      <c r="I4" s="262" t="s">
        <v>180</v>
      </c>
      <c r="J4" s="262" t="s">
        <v>181</v>
      </c>
      <c r="K4" s="258" t="s">
        <v>12</v>
      </c>
      <c r="L4" s="264" t="s">
        <v>180</v>
      </c>
      <c r="M4" s="262" t="s">
        <v>181</v>
      </c>
      <c r="N4" s="258" t="s">
        <v>12</v>
      </c>
      <c r="O4" s="256" t="s">
        <v>180</v>
      </c>
      <c r="P4" s="262" t="s">
        <v>181</v>
      </c>
      <c r="Q4" s="258" t="s">
        <v>12</v>
      </c>
      <c r="R4" s="256" t="s">
        <v>180</v>
      </c>
      <c r="S4" s="262" t="s">
        <v>181</v>
      </c>
      <c r="T4" s="262" t="s">
        <v>12</v>
      </c>
    </row>
    <row r="5" spans="1:20" ht="12.75">
      <c r="A5" s="74">
        <v>1</v>
      </c>
      <c r="B5" s="74">
        <v>1</v>
      </c>
      <c r="C5" s="75">
        <v>1</v>
      </c>
      <c r="D5" s="65">
        <v>911000</v>
      </c>
      <c r="E5" s="26" t="s">
        <v>133</v>
      </c>
      <c r="F5" s="83">
        <v>664.82159331012065</v>
      </c>
      <c r="G5" s="83">
        <v>627.82394388448301</v>
      </c>
      <c r="H5" s="83">
        <v>646.87672408508524</v>
      </c>
      <c r="I5" s="83">
        <v>460.37556170579956</v>
      </c>
      <c r="J5" s="83">
        <v>421.49830958324134</v>
      </c>
      <c r="K5" s="83">
        <v>441.51903389934392</v>
      </c>
      <c r="L5" s="83">
        <v>204.44603160432104</v>
      </c>
      <c r="M5" s="83">
        <v>206.32563430124176</v>
      </c>
      <c r="N5" s="83">
        <v>205.35769018574143</v>
      </c>
      <c r="O5" s="83">
        <v>76.183674076719342</v>
      </c>
      <c r="P5" s="83">
        <v>79.623368826819174</v>
      </c>
      <c r="Q5" s="83">
        <v>77.852019861460178</v>
      </c>
      <c r="R5" s="83">
        <v>128.26235752760169</v>
      </c>
      <c r="S5" s="83">
        <v>126.70226547442257</v>
      </c>
      <c r="T5" s="83">
        <v>127.50567032428125</v>
      </c>
    </row>
    <row r="6" spans="1:20" ht="12.75">
      <c r="A6" s="74">
        <v>1</v>
      </c>
      <c r="B6" s="74">
        <v>1</v>
      </c>
      <c r="C6" s="75">
        <v>1</v>
      </c>
      <c r="D6" s="65">
        <v>913000</v>
      </c>
      <c r="E6" s="26" t="s">
        <v>134</v>
      </c>
      <c r="F6" s="83">
        <v>544.95406646852155</v>
      </c>
      <c r="G6" s="83">
        <v>477.31594192596799</v>
      </c>
      <c r="H6" s="83">
        <v>511.99681354934211</v>
      </c>
      <c r="I6" s="83">
        <v>333.35584977033193</v>
      </c>
      <c r="J6" s="83">
        <v>283.26195511168766</v>
      </c>
      <c r="K6" s="83">
        <v>308.94717245798279</v>
      </c>
      <c r="L6" s="83">
        <v>211.59821669818967</v>
      </c>
      <c r="M6" s="83">
        <v>194.05398681428039</v>
      </c>
      <c r="N6" s="83">
        <v>203.04964109135935</v>
      </c>
      <c r="O6" s="83">
        <v>79.708186976492826</v>
      </c>
      <c r="P6" s="83">
        <v>84.232225045759066</v>
      </c>
      <c r="Q6" s="83">
        <v>81.912563101247741</v>
      </c>
      <c r="R6" s="83">
        <v>131.89002972169683</v>
      </c>
      <c r="S6" s="83">
        <v>109.82176176852131</v>
      </c>
      <c r="T6" s="83">
        <v>121.13707799011161</v>
      </c>
    </row>
    <row r="7" spans="1:20" ht="12.75">
      <c r="A7" s="74">
        <v>1</v>
      </c>
      <c r="B7" s="74">
        <v>1</v>
      </c>
      <c r="C7" s="75">
        <v>1</v>
      </c>
      <c r="D7" s="65">
        <v>112000</v>
      </c>
      <c r="E7" s="26" t="s">
        <v>16</v>
      </c>
      <c r="F7" s="83">
        <v>809.93746317170132</v>
      </c>
      <c r="G7" s="83">
        <v>727.7682857375313</v>
      </c>
      <c r="H7" s="83">
        <v>770.24358130348946</v>
      </c>
      <c r="I7" s="83">
        <v>529.18702123210926</v>
      </c>
      <c r="J7" s="83">
        <v>462.94036286713839</v>
      </c>
      <c r="K7" s="83">
        <v>497.18491151877242</v>
      </c>
      <c r="L7" s="83">
        <v>280.75044193959212</v>
      </c>
      <c r="M7" s="83">
        <v>264.82792287039297</v>
      </c>
      <c r="N7" s="83">
        <v>273.05866978471698</v>
      </c>
      <c r="O7" s="83">
        <v>102.07378965576231</v>
      </c>
      <c r="P7" s="83">
        <v>97.632413961435191</v>
      </c>
      <c r="Q7" s="83">
        <v>99.92827174201409</v>
      </c>
      <c r="R7" s="83">
        <v>178.67665228382978</v>
      </c>
      <c r="S7" s="83">
        <v>167.19550890895778</v>
      </c>
      <c r="T7" s="83">
        <v>173.13039804270289</v>
      </c>
    </row>
    <row r="8" spans="1:20" ht="12.75">
      <c r="A8" s="74">
        <v>1</v>
      </c>
      <c r="B8" s="74">
        <v>1</v>
      </c>
      <c r="C8" s="75">
        <v>1</v>
      </c>
      <c r="D8" s="65">
        <v>113000</v>
      </c>
      <c r="E8" s="26" t="s">
        <v>17</v>
      </c>
      <c r="F8" s="83">
        <v>662.88206583820795</v>
      </c>
      <c r="G8" s="83">
        <v>566.82675626814705</v>
      </c>
      <c r="H8" s="83">
        <v>616.14195967620094</v>
      </c>
      <c r="I8" s="83">
        <v>477.34431790646931</v>
      </c>
      <c r="J8" s="83">
        <v>398.6413688573985</v>
      </c>
      <c r="K8" s="83">
        <v>439.04779676378837</v>
      </c>
      <c r="L8" s="83">
        <v>185.53774793173872</v>
      </c>
      <c r="M8" s="83">
        <v>168.18538741074852</v>
      </c>
      <c r="N8" s="83">
        <v>177.0941629124126</v>
      </c>
      <c r="O8" s="83">
        <v>76.499705770362425</v>
      </c>
      <c r="P8" s="83">
        <v>76.696919340406495</v>
      </c>
      <c r="Q8" s="83">
        <v>76.595669056949149</v>
      </c>
      <c r="R8" s="83">
        <v>109.0380421613763</v>
      </c>
      <c r="S8" s="83">
        <v>91.488468070342037</v>
      </c>
      <c r="T8" s="83">
        <v>100.49849385546345</v>
      </c>
    </row>
    <row r="9" spans="1:20" ht="12.75">
      <c r="A9" s="74">
        <v>1</v>
      </c>
      <c r="B9" s="74">
        <v>1</v>
      </c>
      <c r="C9" s="75">
        <v>1</v>
      </c>
      <c r="D9" s="65">
        <v>513000</v>
      </c>
      <c r="E9" s="26" t="s">
        <v>96</v>
      </c>
      <c r="F9" s="83">
        <v>276.37754215192075</v>
      </c>
      <c r="G9" s="83">
        <v>251.47539751155895</v>
      </c>
      <c r="H9" s="83">
        <v>264.41265713047255</v>
      </c>
      <c r="I9" s="83">
        <v>167.21710411958981</v>
      </c>
      <c r="J9" s="83">
        <v>137.5784685937677</v>
      </c>
      <c r="K9" s="83">
        <v>152.97644849010263</v>
      </c>
      <c r="L9" s="83">
        <v>109.16043803233097</v>
      </c>
      <c r="M9" s="83">
        <v>113.89692891779123</v>
      </c>
      <c r="N9" s="83">
        <v>111.4362086403699</v>
      </c>
      <c r="O9" s="83">
        <v>52.841995480618806</v>
      </c>
      <c r="P9" s="83">
        <v>63.150772469270386</v>
      </c>
      <c r="Q9" s="83">
        <v>57.795116312671574</v>
      </c>
      <c r="R9" s="83">
        <v>56.318442551712153</v>
      </c>
      <c r="S9" s="83">
        <v>50.746156448520843</v>
      </c>
      <c r="T9" s="83">
        <v>53.64109232769831</v>
      </c>
    </row>
    <row r="10" spans="1:20" ht="12.75" customHeight="1">
      <c r="A10" s="74">
        <v>1</v>
      </c>
      <c r="B10" s="74">
        <v>1</v>
      </c>
      <c r="C10" s="75">
        <v>1</v>
      </c>
      <c r="D10" s="65">
        <v>914000</v>
      </c>
      <c r="E10" s="26" t="s">
        <v>135</v>
      </c>
      <c r="F10" s="83">
        <v>430.36608106781824</v>
      </c>
      <c r="G10" s="83">
        <v>348.6865965494016</v>
      </c>
      <c r="H10" s="83">
        <v>390.6348446281408</v>
      </c>
      <c r="I10" s="83">
        <v>213.46550201197365</v>
      </c>
      <c r="J10" s="83">
        <v>169.42127350914461</v>
      </c>
      <c r="K10" s="83">
        <v>192.04113006880215</v>
      </c>
      <c r="L10" s="83">
        <v>216.90057905584453</v>
      </c>
      <c r="M10" s="83">
        <v>179.26532304025699</v>
      </c>
      <c r="N10" s="83">
        <v>198.59371455933868</v>
      </c>
      <c r="O10" s="83">
        <v>77.043870841103157</v>
      </c>
      <c r="P10" s="83">
        <v>83.933474949484477</v>
      </c>
      <c r="Q10" s="83">
        <v>80.395171249275435</v>
      </c>
      <c r="R10" s="83">
        <v>139.85670821474139</v>
      </c>
      <c r="S10" s="83">
        <v>95.331848090772496</v>
      </c>
      <c r="T10" s="83">
        <v>118.19854331006326</v>
      </c>
    </row>
    <row r="11" spans="1:20" ht="12.75">
      <c r="A11" s="74">
        <v>1</v>
      </c>
      <c r="B11" s="74">
        <v>1</v>
      </c>
      <c r="C11" s="75">
        <v>1</v>
      </c>
      <c r="D11" s="65">
        <v>915000</v>
      </c>
      <c r="E11" s="26" t="s">
        <v>136</v>
      </c>
      <c r="F11" s="83">
        <v>809.1135561552835</v>
      </c>
      <c r="G11" s="83">
        <v>717.42474181498585</v>
      </c>
      <c r="H11" s="83">
        <v>764.57087959009402</v>
      </c>
      <c r="I11" s="83">
        <v>577.64168569649178</v>
      </c>
      <c r="J11" s="83">
        <v>525.15930564711061</v>
      </c>
      <c r="K11" s="83">
        <v>552.14560204953045</v>
      </c>
      <c r="L11" s="83">
        <v>231.47187045879178</v>
      </c>
      <c r="M11" s="83">
        <v>192.26543616787518</v>
      </c>
      <c r="N11" s="83">
        <v>212.42527754056363</v>
      </c>
      <c r="O11" s="83">
        <v>119.36890180610338</v>
      </c>
      <c r="P11" s="83">
        <v>97.231377719182603</v>
      </c>
      <c r="Q11" s="83">
        <v>108.61443210930828</v>
      </c>
      <c r="R11" s="83">
        <v>112.10296865268839</v>
      </c>
      <c r="S11" s="83">
        <v>95.034058448692591</v>
      </c>
      <c r="T11" s="83">
        <v>103.81084543125533</v>
      </c>
    </row>
    <row r="12" spans="1:20" ht="12.75">
      <c r="A12" s="74">
        <v>1</v>
      </c>
      <c r="B12" s="74">
        <v>1</v>
      </c>
      <c r="C12" s="75">
        <v>1</v>
      </c>
      <c r="D12" s="65">
        <v>916000</v>
      </c>
      <c r="E12" s="26" t="s">
        <v>137</v>
      </c>
      <c r="F12" s="83">
        <v>653.7302185380554</v>
      </c>
      <c r="G12" s="83">
        <v>612.47362869198309</v>
      </c>
      <c r="H12" s="83">
        <v>633.60349929242238</v>
      </c>
      <c r="I12" s="83">
        <v>474.12710374277799</v>
      </c>
      <c r="J12" s="83">
        <v>435.12658227848107</v>
      </c>
      <c r="K12" s="83">
        <v>455.1009906085165</v>
      </c>
      <c r="L12" s="83">
        <v>179.60311479527758</v>
      </c>
      <c r="M12" s="83">
        <v>177.34704641350208</v>
      </c>
      <c r="N12" s="83">
        <v>178.50250868390583</v>
      </c>
      <c r="O12" s="83">
        <v>82.893745290128109</v>
      </c>
      <c r="P12" s="83">
        <v>90.981012658227854</v>
      </c>
      <c r="Q12" s="83">
        <v>86.839058278656893</v>
      </c>
      <c r="R12" s="83">
        <v>96.709369505149454</v>
      </c>
      <c r="S12" s="83">
        <v>86.366033755274259</v>
      </c>
      <c r="T12" s="83">
        <v>91.663450405248938</v>
      </c>
    </row>
    <row r="13" spans="1:20" ht="12.75">
      <c r="A13" s="74">
        <v>1</v>
      </c>
      <c r="B13" s="74">
        <v>1</v>
      </c>
      <c r="C13" s="75">
        <v>1</v>
      </c>
      <c r="D13" s="65">
        <v>114000</v>
      </c>
      <c r="E13" s="26" t="s">
        <v>18</v>
      </c>
      <c r="F13" s="83">
        <v>661.124989232492</v>
      </c>
      <c r="G13" s="83">
        <v>608.25220213259126</v>
      </c>
      <c r="H13" s="83">
        <v>635.66133785835473</v>
      </c>
      <c r="I13" s="83">
        <v>370.40227409768278</v>
      </c>
      <c r="J13" s="83">
        <v>341.21464997681949</v>
      </c>
      <c r="K13" s="83">
        <v>356.34544967401973</v>
      </c>
      <c r="L13" s="83">
        <v>290.72271513480922</v>
      </c>
      <c r="M13" s="83">
        <v>267.03755215577189</v>
      </c>
      <c r="N13" s="83">
        <v>279.31588818433511</v>
      </c>
      <c r="O13" s="83">
        <v>113.27418382289603</v>
      </c>
      <c r="P13" s="83">
        <v>127.02828001854428</v>
      </c>
      <c r="Q13" s="83">
        <v>119.89818701437885</v>
      </c>
      <c r="R13" s="83">
        <v>177.44853131191317</v>
      </c>
      <c r="S13" s="83">
        <v>140.00927213722764</v>
      </c>
      <c r="T13" s="83">
        <v>159.41770116995622</v>
      </c>
    </row>
    <row r="14" spans="1:20" ht="12.75">
      <c r="A14" s="74">
        <v>1</v>
      </c>
      <c r="B14" s="74">
        <v>1</v>
      </c>
      <c r="C14" s="75">
        <v>1</v>
      </c>
      <c r="D14" s="65">
        <v>116000</v>
      </c>
      <c r="E14" s="26" t="s">
        <v>19</v>
      </c>
      <c r="F14" s="83">
        <v>742.70059295954377</v>
      </c>
      <c r="G14" s="83">
        <v>675.61610899619336</v>
      </c>
      <c r="H14" s="83">
        <v>710.25755314819492</v>
      </c>
      <c r="I14" s="83">
        <v>471.74059896419726</v>
      </c>
      <c r="J14" s="83">
        <v>429.57323181727128</v>
      </c>
      <c r="K14" s="83">
        <v>451.34784209608347</v>
      </c>
      <c r="L14" s="83">
        <v>270.95999399534639</v>
      </c>
      <c r="M14" s="83">
        <v>246.04287717892205</v>
      </c>
      <c r="N14" s="83">
        <v>258.90971105211139</v>
      </c>
      <c r="O14" s="83">
        <v>97.575621106357431</v>
      </c>
      <c r="P14" s="83">
        <v>105.38970146263274</v>
      </c>
      <c r="Q14" s="83">
        <v>101.35462491036995</v>
      </c>
      <c r="R14" s="83">
        <v>173.38437288898896</v>
      </c>
      <c r="S14" s="83">
        <v>140.65317571628933</v>
      </c>
      <c r="T14" s="83">
        <v>157.55508614174144</v>
      </c>
    </row>
    <row r="15" spans="1:20" ht="12.75">
      <c r="A15" s="74">
        <v>1</v>
      </c>
      <c r="B15" s="74">
        <v>1</v>
      </c>
      <c r="C15" s="75">
        <v>1</v>
      </c>
      <c r="D15" s="65">
        <v>117000</v>
      </c>
      <c r="E15" s="26" t="s">
        <v>20</v>
      </c>
      <c r="F15" s="83">
        <v>552.52872201823993</v>
      </c>
      <c r="G15" s="83">
        <v>484.96359607470714</v>
      </c>
      <c r="H15" s="83">
        <v>519.87393286619135</v>
      </c>
      <c r="I15" s="83">
        <v>382.56543882506213</v>
      </c>
      <c r="J15" s="83">
        <v>341.88034188034192</v>
      </c>
      <c r="K15" s="83">
        <v>362.90199198310944</v>
      </c>
      <c r="L15" s="83">
        <v>169.96328319317777</v>
      </c>
      <c r="M15" s="83">
        <v>143.08325419436531</v>
      </c>
      <c r="N15" s="83">
        <v>156.97194088308191</v>
      </c>
      <c r="O15" s="83">
        <v>45.007698685301435</v>
      </c>
      <c r="P15" s="83">
        <v>41.152263374485599</v>
      </c>
      <c r="Q15" s="83">
        <v>43.144334628683332</v>
      </c>
      <c r="R15" s="83">
        <v>124.95558450787635</v>
      </c>
      <c r="S15" s="83">
        <v>101.93099081987971</v>
      </c>
      <c r="T15" s="83">
        <v>113.82760625439859</v>
      </c>
    </row>
    <row r="16" spans="1:20" ht="12.75">
      <c r="A16" s="74">
        <v>1</v>
      </c>
      <c r="B16" s="74">
        <v>1</v>
      </c>
      <c r="C16" s="75">
        <v>1</v>
      </c>
      <c r="D16" s="65">
        <v>119000</v>
      </c>
      <c r="E16" s="26" t="s">
        <v>21</v>
      </c>
      <c r="F16" s="83">
        <v>1275.8789062500002</v>
      </c>
      <c r="G16" s="83">
        <v>1238.3105538999082</v>
      </c>
      <c r="H16" s="83">
        <v>1257.5734815482454</v>
      </c>
      <c r="I16" s="83">
        <v>955.56640625000034</v>
      </c>
      <c r="J16" s="83">
        <v>930.53129174802257</v>
      </c>
      <c r="K16" s="83">
        <v>943.36788343097544</v>
      </c>
      <c r="L16" s="83">
        <v>320.3125</v>
      </c>
      <c r="M16" s="83">
        <v>307.77926215188575</v>
      </c>
      <c r="N16" s="83">
        <v>314.20559811727009</v>
      </c>
      <c r="O16" s="83">
        <v>137.20703125</v>
      </c>
      <c r="P16" s="83">
        <v>156.71565101222896</v>
      </c>
      <c r="Q16" s="83">
        <v>146.71273346352211</v>
      </c>
      <c r="R16" s="83">
        <v>183.10546875</v>
      </c>
      <c r="S16" s="83">
        <v>151.06361113965676</v>
      </c>
      <c r="T16" s="83">
        <v>167.49286465374792</v>
      </c>
    </row>
    <row r="17" spans="1:20" ht="12.75">
      <c r="A17" s="74">
        <v>1</v>
      </c>
      <c r="B17" s="74">
        <v>1</v>
      </c>
      <c r="C17" s="75">
        <v>1</v>
      </c>
      <c r="D17" s="65">
        <v>124000</v>
      </c>
      <c r="E17" s="26" t="s">
        <v>24</v>
      </c>
      <c r="F17" s="83">
        <v>355.86904445035935</v>
      </c>
      <c r="G17" s="83">
        <v>329.41440556693516</v>
      </c>
      <c r="H17" s="83">
        <v>342.99061590788017</v>
      </c>
      <c r="I17" s="83">
        <v>197.49800372637742</v>
      </c>
      <c r="J17" s="83">
        <v>174.24731333651337</v>
      </c>
      <c r="K17" s="83">
        <v>186.17929489543636</v>
      </c>
      <c r="L17" s="83">
        <v>158.37104072398191</v>
      </c>
      <c r="M17" s="83">
        <v>155.16709223042173</v>
      </c>
      <c r="N17" s="83">
        <v>156.81132101244381</v>
      </c>
      <c r="O17" s="83">
        <v>35.93292520628161</v>
      </c>
      <c r="P17" s="83">
        <v>41.246948567580461</v>
      </c>
      <c r="Q17" s="83">
        <v>38.519854116297175</v>
      </c>
      <c r="R17" s="83">
        <v>122.4381155177003</v>
      </c>
      <c r="S17" s="83">
        <v>113.92014366284127</v>
      </c>
      <c r="T17" s="83">
        <v>118.29146689614664</v>
      </c>
    </row>
    <row r="18" spans="1:20" ht="12.75">
      <c r="A18" s="77"/>
      <c r="B18" s="77"/>
      <c r="C18" s="77"/>
      <c r="D18" s="69"/>
      <c r="E18" s="59" t="s">
        <v>209</v>
      </c>
      <c r="F18" s="162">
        <v>635.90571881040216</v>
      </c>
      <c r="G18" s="162">
        <v>573.42282984681265</v>
      </c>
      <c r="H18" s="162">
        <v>605.59256322693022</v>
      </c>
      <c r="I18" s="162">
        <v>419.77392497956782</v>
      </c>
      <c r="J18" s="162">
        <v>372.57041673529903</v>
      </c>
      <c r="K18" s="162">
        <v>396.87345873627299</v>
      </c>
      <c r="L18" s="162">
        <v>216.1317938308342</v>
      </c>
      <c r="M18" s="162">
        <v>200.85241311151375</v>
      </c>
      <c r="N18" s="162">
        <v>208.71910449065723</v>
      </c>
      <c r="O18" s="162">
        <v>82.286263068673748</v>
      </c>
      <c r="P18" s="162">
        <v>85.575893592488882</v>
      </c>
      <c r="Q18" s="162">
        <v>83.882205310375397</v>
      </c>
      <c r="R18" s="162">
        <v>133.84553076216045</v>
      </c>
      <c r="S18" s="162">
        <v>115.27651951902487</v>
      </c>
      <c r="T18" s="162">
        <v>124.83689918028182</v>
      </c>
    </row>
    <row r="19" spans="1:20" ht="12.75">
      <c r="A19" s="74">
        <v>2</v>
      </c>
      <c r="B19" s="74">
        <v>2</v>
      </c>
      <c r="C19" s="75">
        <v>1</v>
      </c>
      <c r="D19" s="65">
        <v>334002</v>
      </c>
      <c r="E19" s="26" t="s">
        <v>249</v>
      </c>
      <c r="F19" s="83">
        <v>700.74904834022345</v>
      </c>
      <c r="G19" s="83">
        <v>640.61054579093457</v>
      </c>
      <c r="H19" s="83">
        <v>672.51525482617103</v>
      </c>
      <c r="I19" s="83">
        <v>490.36060742499285</v>
      </c>
      <c r="J19" s="83">
        <v>448.65864939870522</v>
      </c>
      <c r="K19" s="83">
        <v>470.78239343336742</v>
      </c>
      <c r="L19" s="83">
        <v>210.38844091523063</v>
      </c>
      <c r="M19" s="83">
        <v>191.95189639222943</v>
      </c>
      <c r="N19" s="83">
        <v>201.73286139280364</v>
      </c>
      <c r="O19" s="83">
        <v>50.755188080717119</v>
      </c>
      <c r="P19" s="83">
        <v>53.654024051803887</v>
      </c>
      <c r="Q19" s="83">
        <v>52.116132114394915</v>
      </c>
      <c r="R19" s="83">
        <v>159.63325283451354</v>
      </c>
      <c r="S19" s="83">
        <v>138.29787234042553</v>
      </c>
      <c r="T19" s="83">
        <v>149.61672927840871</v>
      </c>
    </row>
    <row r="20" spans="1:20" ht="12.75">
      <c r="A20" s="74">
        <v>2</v>
      </c>
      <c r="B20" s="74">
        <v>2</v>
      </c>
      <c r="C20" s="75">
        <v>1</v>
      </c>
      <c r="D20" s="65">
        <v>711000</v>
      </c>
      <c r="E20" s="26" t="s">
        <v>368</v>
      </c>
      <c r="F20" s="83">
        <v>496.72644463421574</v>
      </c>
      <c r="G20" s="83">
        <v>404.6908693468821</v>
      </c>
      <c r="H20" s="83">
        <v>451.56052940579559</v>
      </c>
      <c r="I20" s="83">
        <v>312.83803017364073</v>
      </c>
      <c r="J20" s="83">
        <v>221.25070156263845</v>
      </c>
      <c r="K20" s="83">
        <v>267.89208935534845</v>
      </c>
      <c r="L20" s="83">
        <v>183.88841446057501</v>
      </c>
      <c r="M20" s="83">
        <v>183.44016778424364</v>
      </c>
      <c r="N20" s="83">
        <v>183.66844005044723</v>
      </c>
      <c r="O20" s="83">
        <v>71.448904070594935</v>
      </c>
      <c r="P20" s="83">
        <v>71.190145629634003</v>
      </c>
      <c r="Q20" s="83">
        <v>71.32191989330704</v>
      </c>
      <c r="R20" s="83">
        <v>112.43951038998009</v>
      </c>
      <c r="S20" s="83">
        <v>112.25002215460962</v>
      </c>
      <c r="T20" s="83">
        <v>112.34652015714016</v>
      </c>
    </row>
    <row r="21" spans="1:20" ht="12.75">
      <c r="A21" s="74">
        <v>2</v>
      </c>
      <c r="B21" s="74">
        <v>2</v>
      </c>
      <c r="C21" s="75">
        <v>1</v>
      </c>
      <c r="D21" s="65">
        <v>314000</v>
      </c>
      <c r="E21" s="26" t="s">
        <v>54</v>
      </c>
      <c r="F21" s="83">
        <v>387.43127368031219</v>
      </c>
      <c r="G21" s="83">
        <v>284.71766740206306</v>
      </c>
      <c r="H21" s="83">
        <v>337.24233374608497</v>
      </c>
      <c r="I21" s="83">
        <v>265.21949690909605</v>
      </c>
      <c r="J21" s="83">
        <v>175.00447200524712</v>
      </c>
      <c r="K21" s="83">
        <v>221.13773763566172</v>
      </c>
      <c r="L21" s="83">
        <v>122.21177677121614</v>
      </c>
      <c r="M21" s="83">
        <v>109.71319539681593</v>
      </c>
      <c r="N21" s="83">
        <v>116.10459611042319</v>
      </c>
      <c r="O21" s="83">
        <v>33.900236447027318</v>
      </c>
      <c r="P21" s="83">
        <v>37.564844076083716</v>
      </c>
      <c r="Q21" s="83">
        <v>35.690873333818921</v>
      </c>
      <c r="R21" s="83">
        <v>88.311540324188812</v>
      </c>
      <c r="S21" s="83">
        <v>72.148351320732218</v>
      </c>
      <c r="T21" s="83">
        <v>80.413722776604274</v>
      </c>
    </row>
    <row r="22" spans="1:20" ht="12.75">
      <c r="A22" s="74">
        <v>2</v>
      </c>
      <c r="B22" s="74">
        <v>2</v>
      </c>
      <c r="C22" s="75">
        <v>1</v>
      </c>
      <c r="D22" s="65">
        <v>512000</v>
      </c>
      <c r="E22" s="26" t="s">
        <v>95</v>
      </c>
      <c r="F22" s="83">
        <v>415.6414762741652</v>
      </c>
      <c r="G22" s="83">
        <v>346.44634306637874</v>
      </c>
      <c r="H22" s="83">
        <v>382.18873405655671</v>
      </c>
      <c r="I22" s="83">
        <v>226.71353251318104</v>
      </c>
      <c r="J22" s="83">
        <v>171.81485306543988</v>
      </c>
      <c r="K22" s="83">
        <v>200.17248422677139</v>
      </c>
      <c r="L22" s="83">
        <v>188.92794376098416</v>
      </c>
      <c r="M22" s="83">
        <v>174.63149000093887</v>
      </c>
      <c r="N22" s="83">
        <v>182.01624982978532</v>
      </c>
      <c r="O22" s="83">
        <v>92.267135325131804</v>
      </c>
      <c r="P22" s="83">
        <v>85.437987043470102</v>
      </c>
      <c r="Q22" s="83">
        <v>88.965548545231712</v>
      </c>
      <c r="R22" s="83">
        <v>96.660808435852374</v>
      </c>
      <c r="S22" s="83">
        <v>89.19350295746878</v>
      </c>
      <c r="T22" s="83">
        <v>93.050701284553583</v>
      </c>
    </row>
    <row r="23" spans="1:20" ht="12.75">
      <c r="A23" s="74">
        <v>2</v>
      </c>
      <c r="B23" s="74">
        <v>2</v>
      </c>
      <c r="C23" s="75">
        <v>1</v>
      </c>
      <c r="D23" s="65">
        <v>111000</v>
      </c>
      <c r="E23" s="26" t="s">
        <v>15</v>
      </c>
      <c r="F23" s="83">
        <v>438.56096655529677</v>
      </c>
      <c r="G23" s="83">
        <v>388.33065498790364</v>
      </c>
      <c r="H23" s="83">
        <v>414.01686096178253</v>
      </c>
      <c r="I23" s="83">
        <v>297.66123316796592</v>
      </c>
      <c r="J23" s="83">
        <v>275.13377010966531</v>
      </c>
      <c r="K23" s="83">
        <v>286.65360819404782</v>
      </c>
      <c r="L23" s="83">
        <v>140.89973338733083</v>
      </c>
      <c r="M23" s="83">
        <v>113.19688487823829</v>
      </c>
      <c r="N23" s="83">
        <v>127.36325276773465</v>
      </c>
      <c r="O23" s="83">
        <v>38.979447200566973</v>
      </c>
      <c r="P23" s="83">
        <v>30.374203118653647</v>
      </c>
      <c r="Q23" s="83">
        <v>34.774655057857089</v>
      </c>
      <c r="R23" s="83">
        <v>101.92028618676386</v>
      </c>
      <c r="S23" s="83">
        <v>82.822681759584654</v>
      </c>
      <c r="T23" s="83">
        <v>92.588597709877561</v>
      </c>
    </row>
    <row r="24" spans="1:20" ht="12.75">
      <c r="A24" s="74">
        <v>2</v>
      </c>
      <c r="B24" s="74">
        <v>2</v>
      </c>
      <c r="C24" s="75">
        <v>1</v>
      </c>
      <c r="D24" s="65">
        <v>315000</v>
      </c>
      <c r="E24" s="26" t="s">
        <v>55</v>
      </c>
      <c r="F24" s="83">
        <v>453.63804019240649</v>
      </c>
      <c r="G24" s="83">
        <v>361.53700548930505</v>
      </c>
      <c r="H24" s="83">
        <v>408.66659207767623</v>
      </c>
      <c r="I24" s="83">
        <v>315.51229157556526</v>
      </c>
      <c r="J24" s="83">
        <v>253.94263626129464</v>
      </c>
      <c r="K24" s="83">
        <v>285.44882303437731</v>
      </c>
      <c r="L24" s="83">
        <v>138.12574861684126</v>
      </c>
      <c r="M24" s="83">
        <v>107.59436922801039</v>
      </c>
      <c r="N24" s="83">
        <v>123.2177690432989</v>
      </c>
      <c r="O24" s="83">
        <v>42.873167671159948</v>
      </c>
      <c r="P24" s="83">
        <v>40.646761708359485</v>
      </c>
      <c r="Q24" s="83">
        <v>41.786049588706582</v>
      </c>
      <c r="R24" s="83">
        <v>95.252580945681316</v>
      </c>
      <c r="S24" s="83">
        <v>66.947607519650916</v>
      </c>
      <c r="T24" s="83">
        <v>81.431719454592326</v>
      </c>
    </row>
    <row r="25" spans="1:20" ht="12.75">
      <c r="A25" s="74">
        <v>2</v>
      </c>
      <c r="B25" s="74">
        <v>2</v>
      </c>
      <c r="C25" s="75">
        <v>1</v>
      </c>
      <c r="D25" s="65">
        <v>316000</v>
      </c>
      <c r="E25" s="26" t="s">
        <v>56</v>
      </c>
      <c r="F25" s="83">
        <v>344.62785983203014</v>
      </c>
      <c r="G25" s="83">
        <v>325.86303764279916</v>
      </c>
      <c r="H25" s="83">
        <v>335.59668309097464</v>
      </c>
      <c r="I25" s="83">
        <v>220.09846510280914</v>
      </c>
      <c r="J25" s="83">
        <v>197.26574692552592</v>
      </c>
      <c r="K25" s="83">
        <v>209.10948203340942</v>
      </c>
      <c r="L25" s="83">
        <v>124.52939472922097</v>
      </c>
      <c r="M25" s="83">
        <v>128.59729071727324</v>
      </c>
      <c r="N25" s="83">
        <v>126.4872010575652</v>
      </c>
      <c r="O25" s="83">
        <v>40.544454097885897</v>
      </c>
      <c r="P25" s="83">
        <v>43.698108496160806</v>
      </c>
      <c r="Q25" s="83">
        <v>42.062252133157074</v>
      </c>
      <c r="R25" s="83">
        <v>83.984940631335064</v>
      </c>
      <c r="S25" s="83">
        <v>84.89918222111244</v>
      </c>
      <c r="T25" s="83">
        <v>84.424948924408127</v>
      </c>
    </row>
    <row r="26" spans="1:20" ht="12.75">
      <c r="A26" s="74">
        <v>2</v>
      </c>
      <c r="B26" s="74">
        <v>3</v>
      </c>
      <c r="C26" s="75">
        <v>1</v>
      </c>
      <c r="D26" s="65">
        <v>515000</v>
      </c>
      <c r="E26" s="26" t="s">
        <v>97</v>
      </c>
      <c r="F26" s="83">
        <v>451.86969028028648</v>
      </c>
      <c r="G26" s="83">
        <v>381.05497020904164</v>
      </c>
      <c r="H26" s="83">
        <v>416.5757906215922</v>
      </c>
      <c r="I26" s="83">
        <v>302.36136196401111</v>
      </c>
      <c r="J26" s="83">
        <v>239.00090887669572</v>
      </c>
      <c r="K26" s="83">
        <v>270.78265246204188</v>
      </c>
      <c r="L26" s="83">
        <v>149.50832831627534</v>
      </c>
      <c r="M26" s="83">
        <v>142.0540613323459</v>
      </c>
      <c r="N26" s="83">
        <v>145.79313815955038</v>
      </c>
      <c r="O26" s="83">
        <v>61.208107565723466</v>
      </c>
      <c r="P26" s="83">
        <v>67.997441680412024</v>
      </c>
      <c r="Q26" s="83">
        <v>64.59189665296536</v>
      </c>
      <c r="R26" s="83">
        <v>88.300220750551873</v>
      </c>
      <c r="S26" s="83">
        <v>74.056619651933886</v>
      </c>
      <c r="T26" s="83">
        <v>81.201241506585021</v>
      </c>
    </row>
    <row r="27" spans="1:20" ht="12.75">
      <c r="A27" s="74">
        <v>2</v>
      </c>
      <c r="B27" s="74">
        <v>2</v>
      </c>
      <c r="C27" s="75">
        <v>1</v>
      </c>
      <c r="D27" s="65">
        <v>120000</v>
      </c>
      <c r="E27" s="26" t="s">
        <v>22</v>
      </c>
      <c r="F27" s="83">
        <v>688.8753587892495</v>
      </c>
      <c r="G27" s="83">
        <v>648.28341855368888</v>
      </c>
      <c r="H27" s="83">
        <v>669.07211902534641</v>
      </c>
      <c r="I27" s="83">
        <v>479.25545794555109</v>
      </c>
      <c r="J27" s="83">
        <v>464.75529583637694</v>
      </c>
      <c r="K27" s="83">
        <v>472.18138892601013</v>
      </c>
      <c r="L27" s="83">
        <v>209.61990084369836</v>
      </c>
      <c r="M27" s="83">
        <v>183.5281227173119</v>
      </c>
      <c r="N27" s="83">
        <v>196.89073009933628</v>
      </c>
      <c r="O27" s="83">
        <v>72.192745933721838</v>
      </c>
      <c r="P27" s="83">
        <v>81.263696128560994</v>
      </c>
      <c r="Q27" s="83">
        <v>76.618112165352571</v>
      </c>
      <c r="R27" s="83">
        <v>137.42715490997651</v>
      </c>
      <c r="S27" s="83">
        <v>102.26442658875092</v>
      </c>
      <c r="T27" s="83">
        <v>120.27261793398371</v>
      </c>
    </row>
    <row r="28" spans="1:20" ht="12.75">
      <c r="A28" s="74">
        <v>2</v>
      </c>
      <c r="B28" s="74">
        <v>2</v>
      </c>
      <c r="C28" s="75">
        <v>1</v>
      </c>
      <c r="D28" s="65">
        <v>122000</v>
      </c>
      <c r="E28" s="26" t="s">
        <v>23</v>
      </c>
      <c r="F28" s="83">
        <v>611.32990003029386</v>
      </c>
      <c r="G28" s="83">
        <v>565.55269922879199</v>
      </c>
      <c r="H28" s="83">
        <v>589.11585841259944</v>
      </c>
      <c r="I28" s="83">
        <v>387.15540745228719</v>
      </c>
      <c r="J28" s="83">
        <v>339.33161953727523</v>
      </c>
      <c r="K28" s="83">
        <v>363.94823015749267</v>
      </c>
      <c r="L28" s="83">
        <v>224.17449257800666</v>
      </c>
      <c r="M28" s="83">
        <v>226.22107969151671</v>
      </c>
      <c r="N28" s="83">
        <v>225.16762825510679</v>
      </c>
      <c r="O28" s="83">
        <v>94.516813086943358</v>
      </c>
      <c r="P28" s="83">
        <v>100.25706940874035</v>
      </c>
      <c r="Q28" s="83">
        <v>97.302354592234536</v>
      </c>
      <c r="R28" s="83">
        <v>129.65767949106331</v>
      </c>
      <c r="S28" s="83">
        <v>125.96401028277636</v>
      </c>
      <c r="T28" s="83">
        <v>127.86527366287228</v>
      </c>
    </row>
    <row r="29" spans="1:20" ht="12.75">
      <c r="A29" s="77"/>
      <c r="B29" s="77"/>
      <c r="C29" s="77"/>
      <c r="D29" s="69"/>
      <c r="E29" s="59" t="s">
        <v>216</v>
      </c>
      <c r="F29" s="162">
        <v>474.67924146210925</v>
      </c>
      <c r="G29" s="162">
        <v>399.83825264207621</v>
      </c>
      <c r="H29" s="162">
        <v>438.188305787513</v>
      </c>
      <c r="I29" s="162">
        <v>319.47116427755196</v>
      </c>
      <c r="J29" s="162">
        <v>263.26510756807374</v>
      </c>
      <c r="K29" s="162">
        <v>292.06624042171865</v>
      </c>
      <c r="L29" s="162">
        <v>155.20807718455731</v>
      </c>
      <c r="M29" s="162">
        <v>136.57314507400244</v>
      </c>
      <c r="N29" s="162">
        <v>146.12206536579436</v>
      </c>
      <c r="O29" s="162">
        <v>51.29243631840076</v>
      </c>
      <c r="P29" s="162">
        <v>50.804480280199932</v>
      </c>
      <c r="Q29" s="162">
        <v>51.054518932717436</v>
      </c>
      <c r="R29" s="162">
        <v>103.91564086615655</v>
      </c>
      <c r="S29" s="162">
        <v>85.768664793802515</v>
      </c>
      <c r="T29" s="162">
        <v>95.067546433076927</v>
      </c>
    </row>
    <row r="30" spans="1:20" ht="12.75">
      <c r="A30" s="74">
        <v>3</v>
      </c>
      <c r="B30" s="74">
        <v>4</v>
      </c>
      <c r="C30" s="75">
        <v>2</v>
      </c>
      <c r="D30" s="65">
        <v>334000</v>
      </c>
      <c r="E30" s="70" t="s">
        <v>257</v>
      </c>
      <c r="F30" s="83">
        <v>670.86897793786579</v>
      </c>
      <c r="G30" s="83">
        <v>538.44913751410616</v>
      </c>
      <c r="H30" s="83">
        <v>607.02627079123283</v>
      </c>
      <c r="I30" s="83">
        <v>450.24763619991006</v>
      </c>
      <c r="J30" s="83">
        <v>332.09737223923918</v>
      </c>
      <c r="K30" s="83">
        <v>393.28462614643257</v>
      </c>
      <c r="L30" s="83">
        <v>220.62134173795587</v>
      </c>
      <c r="M30" s="83">
        <v>206.35176527486698</v>
      </c>
      <c r="N30" s="83">
        <v>213.74164464480026</v>
      </c>
      <c r="O30" s="83">
        <v>150.08254539997</v>
      </c>
      <c r="P30" s="83">
        <v>133.80622279542158</v>
      </c>
      <c r="Q30" s="83">
        <v>142.23534898181254</v>
      </c>
      <c r="R30" s="83">
        <v>70.538796337985886</v>
      </c>
      <c r="S30" s="83">
        <v>72.54554247944543</v>
      </c>
      <c r="T30" s="83">
        <v>71.506295662987725</v>
      </c>
    </row>
    <row r="31" spans="1:20" ht="12.75">
      <c r="A31" s="74">
        <v>3</v>
      </c>
      <c r="B31" s="74">
        <v>4</v>
      </c>
      <c r="C31" s="75">
        <v>2</v>
      </c>
      <c r="D31" s="65">
        <v>554000</v>
      </c>
      <c r="E31" s="26" t="s">
        <v>264</v>
      </c>
      <c r="F31" s="83">
        <v>454.68815403934695</v>
      </c>
      <c r="G31" s="83">
        <v>375.90227651304832</v>
      </c>
      <c r="H31" s="83">
        <v>416.46463013846238</v>
      </c>
      <c r="I31" s="83">
        <v>283.06822938467974</v>
      </c>
      <c r="J31" s="83">
        <v>233.75902276513054</v>
      </c>
      <c r="K31" s="83">
        <v>259.14552017671463</v>
      </c>
      <c r="L31" s="83">
        <v>171.61992465466722</v>
      </c>
      <c r="M31" s="83">
        <v>142.14325374791784</v>
      </c>
      <c r="N31" s="83">
        <v>157.31910996174776</v>
      </c>
      <c r="O31" s="83">
        <v>82.147341984093771</v>
      </c>
      <c r="P31" s="83">
        <v>91.06052193225986</v>
      </c>
      <c r="Q31" s="83">
        <v>86.471634071440121</v>
      </c>
      <c r="R31" s="83">
        <v>89.472582670573459</v>
      </c>
      <c r="S31" s="83">
        <v>51.082731815657972</v>
      </c>
      <c r="T31" s="83">
        <v>70.847475890307635</v>
      </c>
    </row>
    <row r="32" spans="1:20" ht="12.75">
      <c r="A32" s="74">
        <v>3</v>
      </c>
      <c r="B32" s="74">
        <v>4</v>
      </c>
      <c r="C32" s="75">
        <v>2</v>
      </c>
      <c r="D32" s="65">
        <v>558000</v>
      </c>
      <c r="E32" s="26" t="s">
        <v>265</v>
      </c>
      <c r="F32" s="83">
        <v>316.97204761267886</v>
      </c>
      <c r="G32" s="83">
        <v>237.41007194244605</v>
      </c>
      <c r="H32" s="83">
        <v>278.64420877521314</v>
      </c>
      <c r="I32" s="83">
        <v>196.60291560786416</v>
      </c>
      <c r="J32" s="83">
        <v>131.65467625899279</v>
      </c>
      <c r="K32" s="83">
        <v>165.3150343106675</v>
      </c>
      <c r="L32" s="83">
        <v>120.36913200481477</v>
      </c>
      <c r="M32" s="83">
        <v>105.75539568345324</v>
      </c>
      <c r="N32" s="83">
        <v>113.32917446454564</v>
      </c>
      <c r="O32" s="83">
        <v>68.20917480272837</v>
      </c>
      <c r="P32" s="83">
        <v>64.02877697841727</v>
      </c>
      <c r="Q32" s="83">
        <v>66.195328204061838</v>
      </c>
      <c r="R32" s="83">
        <v>52.159957202086396</v>
      </c>
      <c r="S32" s="83">
        <v>41.726618705035975</v>
      </c>
      <c r="T32" s="83">
        <v>47.133846260483814</v>
      </c>
    </row>
    <row r="33" spans="1:20" ht="12.75">
      <c r="A33" s="74">
        <v>3</v>
      </c>
      <c r="B33" s="74">
        <v>4</v>
      </c>
      <c r="C33" s="75">
        <v>2</v>
      </c>
      <c r="D33" s="65">
        <v>358000</v>
      </c>
      <c r="E33" s="26" t="s">
        <v>258</v>
      </c>
      <c r="F33" s="83">
        <v>513.00863479880354</v>
      </c>
      <c r="G33" s="83">
        <v>466.21912914947347</v>
      </c>
      <c r="H33" s="83">
        <v>490.63493933325481</v>
      </c>
      <c r="I33" s="83">
        <v>330.71843783509229</v>
      </c>
      <c r="J33" s="83">
        <v>291.30997105376616</v>
      </c>
      <c r="K33" s="83">
        <v>311.87419012840144</v>
      </c>
      <c r="L33" s="83">
        <v>182.29019696371125</v>
      </c>
      <c r="M33" s="83">
        <v>174.90915809570731</v>
      </c>
      <c r="N33" s="83">
        <v>178.76074920485331</v>
      </c>
      <c r="O33" s="83">
        <v>88.60545177493087</v>
      </c>
      <c r="P33" s="83">
        <v>113.32142637186674</v>
      </c>
      <c r="Q33" s="83">
        <v>100.42407821887149</v>
      </c>
      <c r="R33" s="83">
        <v>93.684745188780411</v>
      </c>
      <c r="S33" s="83">
        <v>61.587731723840612</v>
      </c>
      <c r="T33" s="83">
        <v>78.336670985981854</v>
      </c>
    </row>
    <row r="34" spans="1:20" ht="12.75">
      <c r="A34" s="74">
        <v>3</v>
      </c>
      <c r="B34" s="74">
        <v>4</v>
      </c>
      <c r="C34" s="75">
        <v>2</v>
      </c>
      <c r="D34" s="65">
        <v>366000</v>
      </c>
      <c r="E34" s="26" t="s">
        <v>259</v>
      </c>
      <c r="F34" s="83">
        <v>458.01526717557238</v>
      </c>
      <c r="G34" s="83">
        <v>412.10697699247311</v>
      </c>
      <c r="H34" s="83">
        <v>435.60951462887203</v>
      </c>
      <c r="I34" s="83">
        <v>294.65648854961819</v>
      </c>
      <c r="J34" s="83">
        <v>240.75161479741627</v>
      </c>
      <c r="K34" s="83">
        <v>268.34796654769031</v>
      </c>
      <c r="L34" s="83">
        <v>163.35877862595422</v>
      </c>
      <c r="M34" s="83">
        <v>171.35536219505684</v>
      </c>
      <c r="N34" s="83">
        <v>167.26154808118176</v>
      </c>
      <c r="O34" s="83">
        <v>79.898218829516537</v>
      </c>
      <c r="P34" s="83">
        <v>85.410772433673202</v>
      </c>
      <c r="Q34" s="83">
        <v>82.588646015162965</v>
      </c>
      <c r="R34" s="83">
        <v>83.46055979643765</v>
      </c>
      <c r="S34" s="83">
        <v>85.944589761383654</v>
      </c>
      <c r="T34" s="83">
        <v>84.672902066018807</v>
      </c>
    </row>
    <row r="35" spans="1:20" ht="12.75">
      <c r="A35" s="74">
        <v>3</v>
      </c>
      <c r="B35" s="74">
        <v>4</v>
      </c>
      <c r="C35" s="75">
        <v>2</v>
      </c>
      <c r="D35" s="65">
        <v>754000</v>
      </c>
      <c r="E35" s="26" t="s">
        <v>268</v>
      </c>
      <c r="F35" s="83">
        <v>642.84363773870302</v>
      </c>
      <c r="G35" s="83">
        <v>582.19524532119374</v>
      </c>
      <c r="H35" s="83">
        <v>613.54640082099399</v>
      </c>
      <c r="I35" s="83">
        <v>491.58631121194929</v>
      </c>
      <c r="J35" s="83">
        <v>447.64795144157813</v>
      </c>
      <c r="K35" s="83">
        <v>470.36113961784685</v>
      </c>
      <c r="L35" s="83">
        <v>151.25732652675364</v>
      </c>
      <c r="M35" s="83">
        <v>134.54729387961558</v>
      </c>
      <c r="N35" s="83">
        <v>143.18526120314715</v>
      </c>
      <c r="O35" s="83">
        <v>73.265267536396294</v>
      </c>
      <c r="P35" s="83">
        <v>70.814365199797678</v>
      </c>
      <c r="Q35" s="83">
        <v>72.081317499877827</v>
      </c>
      <c r="R35" s="83">
        <v>77.99205899035735</v>
      </c>
      <c r="S35" s="83">
        <v>63.73292867981791</v>
      </c>
      <c r="T35" s="83">
        <v>71.103943703269309</v>
      </c>
    </row>
    <row r="36" spans="1:20" ht="12.75">
      <c r="A36" s="74">
        <v>3</v>
      </c>
      <c r="B36" s="74">
        <v>3</v>
      </c>
      <c r="C36" s="75">
        <v>2</v>
      </c>
      <c r="D36" s="65">
        <v>370000</v>
      </c>
      <c r="E36" s="26" t="s">
        <v>260</v>
      </c>
      <c r="F36" s="83">
        <v>614.86486486486467</v>
      </c>
      <c r="G36" s="83">
        <v>631.85108583247165</v>
      </c>
      <c r="H36" s="83">
        <v>623.06540189715417</v>
      </c>
      <c r="I36" s="83">
        <v>403.47490347490327</v>
      </c>
      <c r="J36" s="83">
        <v>447.77662874870725</v>
      </c>
      <c r="K36" s="83">
        <v>424.86270594108822</v>
      </c>
      <c r="L36" s="83">
        <v>211.38996138996137</v>
      </c>
      <c r="M36" s="83">
        <v>184.0744570837642</v>
      </c>
      <c r="N36" s="83">
        <v>198.2026959560659</v>
      </c>
      <c r="O36" s="83">
        <v>117.76061776061776</v>
      </c>
      <c r="P36" s="83">
        <v>110.65149948293691</v>
      </c>
      <c r="Q36" s="83">
        <v>114.3285072391413</v>
      </c>
      <c r="R36" s="83">
        <v>93.629343629343623</v>
      </c>
      <c r="S36" s="83">
        <v>73.422957600827303</v>
      </c>
      <c r="T36" s="83">
        <v>83.874188716924621</v>
      </c>
    </row>
    <row r="37" spans="1:20" ht="12.75">
      <c r="A37" s="74">
        <v>3</v>
      </c>
      <c r="B37" s="74">
        <v>4</v>
      </c>
      <c r="C37" s="75">
        <v>2</v>
      </c>
      <c r="D37" s="65">
        <v>758000</v>
      </c>
      <c r="E37" s="26" t="s">
        <v>270</v>
      </c>
      <c r="F37" s="83">
        <v>302.82573054296461</v>
      </c>
      <c r="G37" s="83">
        <v>248.81889763779526</v>
      </c>
      <c r="H37" s="83">
        <v>276.96793002915456</v>
      </c>
      <c r="I37" s="83">
        <v>143.69756003471889</v>
      </c>
      <c r="J37" s="83">
        <v>128.08398950131235</v>
      </c>
      <c r="K37" s="83">
        <v>136.22197647531922</v>
      </c>
      <c r="L37" s="83">
        <v>159.12817050824572</v>
      </c>
      <c r="M37" s="83">
        <v>120.73490813648294</v>
      </c>
      <c r="N37" s="83">
        <v>140.74595355383534</v>
      </c>
      <c r="O37" s="83">
        <v>57.86478927572572</v>
      </c>
      <c r="P37" s="83">
        <v>61.942257217847775</v>
      </c>
      <c r="Q37" s="83">
        <v>59.817030260380015</v>
      </c>
      <c r="R37" s="83">
        <v>101.26338123252</v>
      </c>
      <c r="S37" s="83">
        <v>58.792650918635168</v>
      </c>
      <c r="T37" s="83">
        <v>80.928923293455313</v>
      </c>
    </row>
    <row r="38" spans="1:20" ht="12.75">
      <c r="A38" s="74">
        <v>3</v>
      </c>
      <c r="B38" s="74">
        <v>4</v>
      </c>
      <c r="C38" s="75">
        <v>2</v>
      </c>
      <c r="D38" s="65">
        <v>958000</v>
      </c>
      <c r="E38" s="26" t="s">
        <v>275</v>
      </c>
      <c r="F38" s="83">
        <v>391.09058402860546</v>
      </c>
      <c r="G38" s="83">
        <v>386.78940568475457</v>
      </c>
      <c r="H38" s="83">
        <v>389.02665840049593</v>
      </c>
      <c r="I38" s="83">
        <v>288.28963051251486</v>
      </c>
      <c r="J38" s="83">
        <v>276.16279069767444</v>
      </c>
      <c r="K38" s="83">
        <v>282.470551766894</v>
      </c>
      <c r="L38" s="83">
        <v>102.80095351609059</v>
      </c>
      <c r="M38" s="83">
        <v>110.6266149870801</v>
      </c>
      <c r="N38" s="83">
        <v>106.55610663360197</v>
      </c>
      <c r="O38" s="83">
        <v>52.145411203814071</v>
      </c>
      <c r="P38" s="83">
        <v>50.064599483204134</v>
      </c>
      <c r="Q38" s="83">
        <v>51.146931184128952</v>
      </c>
      <c r="R38" s="83">
        <v>50.655542312276523</v>
      </c>
      <c r="S38" s="83">
        <v>60.562015503875969</v>
      </c>
      <c r="T38" s="83">
        <v>55.409175449473025</v>
      </c>
    </row>
    <row r="39" spans="1:20" ht="12.75">
      <c r="A39" s="74">
        <v>3</v>
      </c>
      <c r="B39" s="74">
        <v>4</v>
      </c>
      <c r="C39" s="75">
        <v>2</v>
      </c>
      <c r="D39" s="65">
        <v>762000</v>
      </c>
      <c r="E39" s="26" t="s">
        <v>271</v>
      </c>
      <c r="F39" s="83">
        <v>319.34877896055104</v>
      </c>
      <c r="G39" s="83">
        <v>295.10395707578806</v>
      </c>
      <c r="H39" s="83">
        <v>307.64248704663208</v>
      </c>
      <c r="I39" s="83">
        <v>196.89695957698461</v>
      </c>
      <c r="J39" s="83">
        <v>174.37961099932932</v>
      </c>
      <c r="K39" s="83">
        <v>186.02475532527345</v>
      </c>
      <c r="L39" s="83">
        <v>122.45181938356642</v>
      </c>
      <c r="M39" s="83">
        <v>120.72434607645874</v>
      </c>
      <c r="N39" s="83">
        <v>121.61773172135867</v>
      </c>
      <c r="O39" s="83">
        <v>59.834411744242672</v>
      </c>
      <c r="P39" s="83">
        <v>75.266413294582307</v>
      </c>
      <c r="Q39" s="83">
        <v>67.285549798503169</v>
      </c>
      <c r="R39" s="83">
        <v>62.61740763932373</v>
      </c>
      <c r="S39" s="83">
        <v>45.457932781876444</v>
      </c>
      <c r="T39" s="83">
        <v>54.332181922855497</v>
      </c>
    </row>
    <row r="40" spans="1:20" ht="12.75">
      <c r="A40" s="74">
        <v>3</v>
      </c>
      <c r="B40" s="74">
        <v>4</v>
      </c>
      <c r="C40" s="75">
        <v>2</v>
      </c>
      <c r="D40" s="65">
        <v>154000</v>
      </c>
      <c r="E40" s="26" t="s">
        <v>252</v>
      </c>
      <c r="F40" s="83">
        <v>289.63303421609396</v>
      </c>
      <c r="G40" s="83">
        <v>241.84654167323146</v>
      </c>
      <c r="H40" s="83">
        <v>266.65656603916517</v>
      </c>
      <c r="I40" s="83">
        <v>121.83555847377251</v>
      </c>
      <c r="J40" s="83">
        <v>82.716243894753433</v>
      </c>
      <c r="K40" s="83">
        <v>103.026400515132</v>
      </c>
      <c r="L40" s="83">
        <v>167.79747574232147</v>
      </c>
      <c r="M40" s="83">
        <v>159.13029777847802</v>
      </c>
      <c r="N40" s="83">
        <v>163.63016552403317</v>
      </c>
      <c r="O40" s="83">
        <v>130.59020938206757</v>
      </c>
      <c r="P40" s="83">
        <v>147.31369150779898</v>
      </c>
      <c r="Q40" s="83">
        <v>138.63111245786143</v>
      </c>
      <c r="R40" s="83">
        <v>37.207266360253882</v>
      </c>
      <c r="S40" s="83">
        <v>11.81660627067906</v>
      </c>
      <c r="T40" s="83">
        <v>24.999053066171737</v>
      </c>
    </row>
    <row r="41" spans="1:20" ht="12.75">
      <c r="A41" s="74">
        <v>3</v>
      </c>
      <c r="B41" s="74">
        <v>4</v>
      </c>
      <c r="C41" s="75">
        <v>2</v>
      </c>
      <c r="D41" s="65">
        <v>766000</v>
      </c>
      <c r="E41" s="26" t="s">
        <v>272</v>
      </c>
      <c r="F41" s="83">
        <v>287.66517038629325</v>
      </c>
      <c r="G41" s="83">
        <v>251.44804088586031</v>
      </c>
      <c r="H41" s="83">
        <v>270.23481568936114</v>
      </c>
      <c r="I41" s="83">
        <v>165.01232850730227</v>
      </c>
      <c r="J41" s="83">
        <v>123.33901192504258</v>
      </c>
      <c r="K41" s="83">
        <v>144.95605404696315</v>
      </c>
      <c r="L41" s="83">
        <v>122.65284187899096</v>
      </c>
      <c r="M41" s="83">
        <v>128.10902896081771</v>
      </c>
      <c r="N41" s="83">
        <v>125.27876164239801</v>
      </c>
      <c r="O41" s="83">
        <v>56.900802933552505</v>
      </c>
      <c r="P41" s="83">
        <v>72.913117546848383</v>
      </c>
      <c r="Q41" s="83">
        <v>64.607110061655519</v>
      </c>
      <c r="R41" s="83">
        <v>65.752038945438457</v>
      </c>
      <c r="S41" s="83">
        <v>55.195911413969334</v>
      </c>
      <c r="T41" s="83">
        <v>60.671651580742491</v>
      </c>
    </row>
    <row r="42" spans="1:20" ht="12.75">
      <c r="A42" s="74">
        <v>3</v>
      </c>
      <c r="B42" s="74">
        <v>4</v>
      </c>
      <c r="C42" s="75">
        <v>2</v>
      </c>
      <c r="D42" s="65">
        <v>962000</v>
      </c>
      <c r="E42" s="26" t="s">
        <v>276</v>
      </c>
      <c r="F42" s="83">
        <v>481.72602994513159</v>
      </c>
      <c r="G42" s="83">
        <v>472.8775962895744</v>
      </c>
      <c r="H42" s="83">
        <v>477.48052827632915</v>
      </c>
      <c r="I42" s="83">
        <v>348.73988654329025</v>
      </c>
      <c r="J42" s="83">
        <v>328.69530147207087</v>
      </c>
      <c r="K42" s="83">
        <v>339.1224420685985</v>
      </c>
      <c r="L42" s="83">
        <v>132.98614340184133</v>
      </c>
      <c r="M42" s="83">
        <v>144.18229481750353</v>
      </c>
      <c r="N42" s="83">
        <v>138.35808620773062</v>
      </c>
      <c r="O42" s="83">
        <v>63.238166093183295</v>
      </c>
      <c r="P42" s="83">
        <v>86.711030449687428</v>
      </c>
      <c r="Q42" s="83">
        <v>74.500507958008811</v>
      </c>
      <c r="R42" s="83">
        <v>69.747977308658051</v>
      </c>
      <c r="S42" s="83">
        <v>57.47126436781609</v>
      </c>
      <c r="T42" s="83">
        <v>63.857578249721833</v>
      </c>
    </row>
    <row r="43" spans="1:20" ht="12.75">
      <c r="A43" s="74">
        <v>3</v>
      </c>
      <c r="B43" s="74">
        <v>4</v>
      </c>
      <c r="C43" s="75">
        <v>2</v>
      </c>
      <c r="D43" s="65">
        <v>770000</v>
      </c>
      <c r="E43" s="26" t="s">
        <v>273</v>
      </c>
      <c r="F43" s="83">
        <v>353.73888569052644</v>
      </c>
      <c r="G43" s="83">
        <v>292.89840299014611</v>
      </c>
      <c r="H43" s="83">
        <v>324.2388295769079</v>
      </c>
      <c r="I43" s="83">
        <v>213.65061088722575</v>
      </c>
      <c r="J43" s="83">
        <v>167.85592932381923</v>
      </c>
      <c r="K43" s="83">
        <v>191.44589429286938</v>
      </c>
      <c r="L43" s="83">
        <v>140.08827480330069</v>
      </c>
      <c r="M43" s="83">
        <v>125.04247366632687</v>
      </c>
      <c r="N43" s="83">
        <v>132.79293528403849</v>
      </c>
      <c r="O43" s="83">
        <v>64.606921256316767</v>
      </c>
      <c r="P43" s="83">
        <v>58.443764865783209</v>
      </c>
      <c r="Q43" s="83">
        <v>61.618558059839202</v>
      </c>
      <c r="R43" s="83">
        <v>75.481353546983939</v>
      </c>
      <c r="S43" s="83">
        <v>66.598708800543662</v>
      </c>
      <c r="T43" s="83">
        <v>71.17437722419929</v>
      </c>
    </row>
    <row r="44" spans="1:20" ht="12.75">
      <c r="A44" s="74">
        <v>3</v>
      </c>
      <c r="B44" s="74">
        <v>4</v>
      </c>
      <c r="C44" s="75">
        <v>2</v>
      </c>
      <c r="D44" s="65">
        <v>162000</v>
      </c>
      <c r="E44" s="26" t="s">
        <v>253</v>
      </c>
      <c r="F44" s="83">
        <v>399.7224149895905</v>
      </c>
      <c r="G44" s="83">
        <v>311.01190476190476</v>
      </c>
      <c r="H44" s="83">
        <v>356.9120287253142</v>
      </c>
      <c r="I44" s="83">
        <v>229.00763358778622</v>
      </c>
      <c r="J44" s="83">
        <v>203.86904761904762</v>
      </c>
      <c r="K44" s="83">
        <v>216.87612208258528</v>
      </c>
      <c r="L44" s="83">
        <v>170.71478140180432</v>
      </c>
      <c r="M44" s="83">
        <v>107.14285714285714</v>
      </c>
      <c r="N44" s="83">
        <v>140.03590664272889</v>
      </c>
      <c r="O44" s="83">
        <v>59.680777238029151</v>
      </c>
      <c r="P44" s="83">
        <v>63.988095238095234</v>
      </c>
      <c r="Q44" s="83">
        <v>61.759425493716336</v>
      </c>
      <c r="R44" s="83">
        <v>111.03400416377515</v>
      </c>
      <c r="S44" s="83">
        <v>43.154761904761905</v>
      </c>
      <c r="T44" s="83">
        <v>78.276481149012568</v>
      </c>
    </row>
    <row r="45" spans="1:20" ht="12.75">
      <c r="A45" s="74">
        <v>3</v>
      </c>
      <c r="B45" s="74">
        <v>4</v>
      </c>
      <c r="C45" s="75">
        <v>2</v>
      </c>
      <c r="D45" s="65">
        <v>374000</v>
      </c>
      <c r="E45" s="26" t="s">
        <v>261</v>
      </c>
      <c r="F45" s="83">
        <v>562.39440019309677</v>
      </c>
      <c r="G45" s="83">
        <v>485.97541758588085</v>
      </c>
      <c r="H45" s="83">
        <v>525.01772667016064</v>
      </c>
      <c r="I45" s="83">
        <v>378.95244991552016</v>
      </c>
      <c r="J45" s="83">
        <v>317.68042861645125</v>
      </c>
      <c r="K45" s="83">
        <v>348.98418472731748</v>
      </c>
      <c r="L45" s="83">
        <v>183.44195027757664</v>
      </c>
      <c r="M45" s="83">
        <v>168.29498896942957</v>
      </c>
      <c r="N45" s="83">
        <v>176.03354194284304</v>
      </c>
      <c r="O45" s="83">
        <v>98.96210475500844</v>
      </c>
      <c r="P45" s="83">
        <v>91.396155058304444</v>
      </c>
      <c r="Q45" s="83">
        <v>95.261583993587578</v>
      </c>
      <c r="R45" s="83">
        <v>84.479845522568183</v>
      </c>
      <c r="S45" s="83">
        <v>76.898833911125124</v>
      </c>
      <c r="T45" s="83">
        <v>80.77195794925548</v>
      </c>
    </row>
    <row r="46" spans="1:20" ht="12.75">
      <c r="A46" s="74">
        <v>3</v>
      </c>
      <c r="B46" s="74">
        <v>4</v>
      </c>
      <c r="C46" s="75">
        <v>2</v>
      </c>
      <c r="D46" s="65">
        <v>966000</v>
      </c>
      <c r="E46" s="26" t="s">
        <v>277</v>
      </c>
      <c r="F46" s="83">
        <v>492.32510433613936</v>
      </c>
      <c r="G46" s="83">
        <v>389.1353412716943</v>
      </c>
      <c r="H46" s="83">
        <v>443.19276661972884</v>
      </c>
      <c r="I46" s="83">
        <v>386.22055598783351</v>
      </c>
      <c r="J46" s="83">
        <v>302.74729550937815</v>
      </c>
      <c r="K46" s="83">
        <v>346.4759504928482</v>
      </c>
      <c r="L46" s="83">
        <v>106.10454834830587</v>
      </c>
      <c r="M46" s="83">
        <v>86.388045762316125</v>
      </c>
      <c r="N46" s="83">
        <v>96.716816126880602</v>
      </c>
      <c r="O46" s="83">
        <v>62.955365353328148</v>
      </c>
      <c r="P46" s="83">
        <v>56.813759825667368</v>
      </c>
      <c r="Q46" s="83">
        <v>60.03112725116727</v>
      </c>
      <c r="R46" s="83">
        <v>43.149182994977721</v>
      </c>
      <c r="S46" s="83">
        <v>29.574285936648767</v>
      </c>
      <c r="T46" s="83">
        <v>36.685688875713332</v>
      </c>
    </row>
    <row r="47" spans="1:20" ht="12.75">
      <c r="A47" s="74">
        <v>3</v>
      </c>
      <c r="B47" s="74">
        <v>4</v>
      </c>
      <c r="C47" s="75">
        <v>2</v>
      </c>
      <c r="D47" s="65">
        <v>774000</v>
      </c>
      <c r="E47" s="26" t="s">
        <v>274</v>
      </c>
      <c r="F47" s="83">
        <v>482.18500618185902</v>
      </c>
      <c r="G47" s="83">
        <v>337.70768119431733</v>
      </c>
      <c r="H47" s="83">
        <v>412.42806487240597</v>
      </c>
      <c r="I47" s="83">
        <v>313.02686298752388</v>
      </c>
      <c r="J47" s="83">
        <v>225.13845412954493</v>
      </c>
      <c r="K47" s="83">
        <v>270.5923385456025</v>
      </c>
      <c r="L47" s="83">
        <v>169.15814319433517</v>
      </c>
      <c r="M47" s="83">
        <v>112.56922706477246</v>
      </c>
      <c r="N47" s="83">
        <v>141.83572632680347</v>
      </c>
      <c r="O47" s="83">
        <v>76.992244576823651</v>
      </c>
      <c r="P47" s="83">
        <v>68.023115819889227</v>
      </c>
      <c r="Q47" s="83">
        <v>72.661745044468987</v>
      </c>
      <c r="R47" s="83">
        <v>92.165898617511516</v>
      </c>
      <c r="S47" s="83">
        <v>44.546111244883214</v>
      </c>
      <c r="T47" s="83">
        <v>69.173981282334466</v>
      </c>
    </row>
    <row r="48" spans="1:20" ht="12.75">
      <c r="A48" s="74">
        <v>3</v>
      </c>
      <c r="B48" s="74">
        <v>4</v>
      </c>
      <c r="C48" s="75">
        <v>2</v>
      </c>
      <c r="D48" s="65">
        <v>378000</v>
      </c>
      <c r="E48" s="26" t="s">
        <v>262</v>
      </c>
      <c r="F48" s="83">
        <v>418.31950955643708</v>
      </c>
      <c r="G48" s="83">
        <v>367.64705882352945</v>
      </c>
      <c r="H48" s="83">
        <v>393.54838709677415</v>
      </c>
      <c r="I48" s="83">
        <v>281.28380815001805</v>
      </c>
      <c r="J48" s="83">
        <v>233.78582202111613</v>
      </c>
      <c r="K48" s="83">
        <v>258.06451612903226</v>
      </c>
      <c r="L48" s="83">
        <v>137.03570140641904</v>
      </c>
      <c r="M48" s="83">
        <v>133.86123680241326</v>
      </c>
      <c r="N48" s="83">
        <v>135.48387096774192</v>
      </c>
      <c r="O48" s="83">
        <v>52.289938694554635</v>
      </c>
      <c r="P48" s="83">
        <v>60.331825037707397</v>
      </c>
      <c r="Q48" s="83">
        <v>56.221198156682028</v>
      </c>
      <c r="R48" s="83">
        <v>84.745762711864401</v>
      </c>
      <c r="S48" s="83">
        <v>73.529411764705884</v>
      </c>
      <c r="T48" s="83">
        <v>79.262672811059915</v>
      </c>
    </row>
    <row r="49" spans="1:20" ht="12.75">
      <c r="A49" s="74">
        <v>3</v>
      </c>
      <c r="B49" s="74">
        <v>4</v>
      </c>
      <c r="C49" s="75">
        <v>2</v>
      </c>
      <c r="D49" s="65">
        <v>382000</v>
      </c>
      <c r="E49" s="26" t="s">
        <v>263</v>
      </c>
      <c r="F49" s="83">
        <v>402.05853972338372</v>
      </c>
      <c r="G49" s="83">
        <v>310.37560942113578</v>
      </c>
      <c r="H49" s="83">
        <v>357.71223595057791</v>
      </c>
      <c r="I49" s="83">
        <v>236.08877452557093</v>
      </c>
      <c r="J49" s="83">
        <v>170.29458216026916</v>
      </c>
      <c r="K49" s="83">
        <v>204.2646472698286</v>
      </c>
      <c r="L49" s="83">
        <v>165.96976519781279</v>
      </c>
      <c r="M49" s="83">
        <v>140.08102726086656</v>
      </c>
      <c r="N49" s="83">
        <v>153.44758868074931</v>
      </c>
      <c r="O49" s="83">
        <v>75.908652299774843</v>
      </c>
      <c r="P49" s="83">
        <v>67.293826821396692</v>
      </c>
      <c r="Q49" s="83">
        <v>71.741729772817848</v>
      </c>
      <c r="R49" s="83">
        <v>90.061112898037962</v>
      </c>
      <c r="S49" s="83">
        <v>72.787200439469885</v>
      </c>
      <c r="T49" s="83">
        <v>81.705858907931457</v>
      </c>
    </row>
    <row r="50" spans="1:20" ht="12.75">
      <c r="A50" s="74">
        <v>3</v>
      </c>
      <c r="B50" s="74">
        <v>4</v>
      </c>
      <c r="C50" s="75">
        <v>2</v>
      </c>
      <c r="D50" s="65">
        <v>970000</v>
      </c>
      <c r="E50" s="26" t="s">
        <v>278</v>
      </c>
      <c r="F50" s="83">
        <v>449.77258689426691</v>
      </c>
      <c r="G50" s="83">
        <v>436.47416413373855</v>
      </c>
      <c r="H50" s="83">
        <v>443.38713914591784</v>
      </c>
      <c r="I50" s="83">
        <v>318.37834802627879</v>
      </c>
      <c r="J50" s="83">
        <v>289.96960486322189</v>
      </c>
      <c r="K50" s="83">
        <v>304.7374412563122</v>
      </c>
      <c r="L50" s="83">
        <v>131.39423886798809</v>
      </c>
      <c r="M50" s="83">
        <v>146.50455927051672</v>
      </c>
      <c r="N50" s="83">
        <v>138.64969788960565</v>
      </c>
      <c r="O50" s="83">
        <v>66.258633275310245</v>
      </c>
      <c r="P50" s="83">
        <v>77.81155015197568</v>
      </c>
      <c r="Q50" s="83">
        <v>71.805948801774719</v>
      </c>
      <c r="R50" s="83">
        <v>65.135605592677862</v>
      </c>
      <c r="S50" s="83">
        <v>68.693009118541042</v>
      </c>
      <c r="T50" s="83">
        <v>66.843749087830943</v>
      </c>
    </row>
    <row r="51" spans="1:20" ht="12.75">
      <c r="A51" s="74">
        <v>3</v>
      </c>
      <c r="B51" s="74">
        <v>4</v>
      </c>
      <c r="C51" s="75">
        <v>2</v>
      </c>
      <c r="D51" s="65">
        <v>974000</v>
      </c>
      <c r="E51" s="26" t="s">
        <v>279</v>
      </c>
      <c r="F51" s="83">
        <v>474.40333079223603</v>
      </c>
      <c r="G51" s="83">
        <v>404.16878495170312</v>
      </c>
      <c r="H51" s="83">
        <v>440.6965750709079</v>
      </c>
      <c r="I51" s="83">
        <v>325.45593150765268</v>
      </c>
      <c r="J51" s="83">
        <v>240.84900864260294</v>
      </c>
      <c r="K51" s="83">
        <v>284.85162707005401</v>
      </c>
      <c r="L51" s="83">
        <v>148.94739928458335</v>
      </c>
      <c r="M51" s="83">
        <v>163.31977630910015</v>
      </c>
      <c r="N51" s="83">
        <v>155.84494800085395</v>
      </c>
      <c r="O51" s="83">
        <v>75.060106726089245</v>
      </c>
      <c r="P51" s="83">
        <v>88.332486019318765</v>
      </c>
      <c r="Q51" s="83">
        <v>81.429747781268105</v>
      </c>
      <c r="R51" s="83">
        <v>73.88729255849411</v>
      </c>
      <c r="S51" s="83">
        <v>74.987290289781399</v>
      </c>
      <c r="T51" s="83">
        <v>74.415200219585842</v>
      </c>
    </row>
    <row r="52" spans="1:20" ht="12.75">
      <c r="A52" s="74">
        <v>3</v>
      </c>
      <c r="B52" s="74">
        <v>4</v>
      </c>
      <c r="C52" s="75">
        <v>2</v>
      </c>
      <c r="D52" s="65">
        <v>566000</v>
      </c>
      <c r="E52" s="26" t="s">
        <v>266</v>
      </c>
      <c r="F52" s="83">
        <v>313.63521922094742</v>
      </c>
      <c r="G52" s="83">
        <v>282.36941386955004</v>
      </c>
      <c r="H52" s="83">
        <v>298.61344694846213</v>
      </c>
      <c r="I52" s="83">
        <v>184.51246268388303</v>
      </c>
      <c r="J52" s="83">
        <v>166.46571506359152</v>
      </c>
      <c r="K52" s="83">
        <v>175.84183578129088</v>
      </c>
      <c r="L52" s="83">
        <v>129.12275653706436</v>
      </c>
      <c r="M52" s="83">
        <v>115.90369880595854</v>
      </c>
      <c r="N52" s="83">
        <v>122.7716111671712</v>
      </c>
      <c r="O52" s="83">
        <v>63.302521310649929</v>
      </c>
      <c r="P52" s="83">
        <v>61.063358095756676</v>
      </c>
      <c r="Q52" s="83">
        <v>62.226707029936094</v>
      </c>
      <c r="R52" s="83">
        <v>65.820235226414411</v>
      </c>
      <c r="S52" s="83">
        <v>54.840340710201858</v>
      </c>
      <c r="T52" s="83">
        <v>60.544904137235115</v>
      </c>
    </row>
    <row r="53" spans="1:20" ht="12.75">
      <c r="A53" s="74">
        <v>3</v>
      </c>
      <c r="B53" s="74">
        <v>3</v>
      </c>
      <c r="C53" s="75">
        <v>2</v>
      </c>
      <c r="D53" s="65">
        <v>978000</v>
      </c>
      <c r="E53" s="40" t="s">
        <v>280</v>
      </c>
      <c r="F53" s="83">
        <v>498.13200498132005</v>
      </c>
      <c r="G53" s="83">
        <v>369.37799043062199</v>
      </c>
      <c r="H53" s="83">
        <v>436.10547667342797</v>
      </c>
      <c r="I53" s="83">
        <v>311.332503113325</v>
      </c>
      <c r="J53" s="83">
        <v>176.07655502392342</v>
      </c>
      <c r="K53" s="83">
        <v>246.1737045915545</v>
      </c>
      <c r="L53" s="83">
        <v>186.79950186799499</v>
      </c>
      <c r="M53" s="83">
        <v>193.30143540669857</v>
      </c>
      <c r="N53" s="83">
        <v>189.9317720818735</v>
      </c>
      <c r="O53" s="83">
        <v>108.52161537093045</v>
      </c>
      <c r="P53" s="83">
        <v>126.31578947368421</v>
      </c>
      <c r="Q53" s="83">
        <v>117.0938594873686</v>
      </c>
      <c r="R53" s="83">
        <v>78.277886497064571</v>
      </c>
      <c r="S53" s="83">
        <v>66.985645933014354</v>
      </c>
      <c r="T53" s="83">
        <v>72.837912594504886</v>
      </c>
    </row>
    <row r="54" spans="1:20" ht="12.75">
      <c r="A54" s="74">
        <v>3</v>
      </c>
      <c r="B54" s="74">
        <v>4</v>
      </c>
      <c r="C54" s="75">
        <v>2</v>
      </c>
      <c r="D54" s="65">
        <v>166000</v>
      </c>
      <c r="E54" s="26" t="s">
        <v>254</v>
      </c>
      <c r="F54" s="83">
        <v>472.70306258322228</v>
      </c>
      <c r="G54" s="83">
        <v>463.3833973687274</v>
      </c>
      <c r="H54" s="83">
        <v>468.15521845349701</v>
      </c>
      <c r="I54" s="83">
        <v>268.5308477585441</v>
      </c>
      <c r="J54" s="83">
        <v>272.44149493538242</v>
      </c>
      <c r="K54" s="83">
        <v>270.43917959206857</v>
      </c>
      <c r="L54" s="83">
        <v>204.17221482467821</v>
      </c>
      <c r="M54" s="83">
        <v>190.94190243334498</v>
      </c>
      <c r="N54" s="83">
        <v>197.7160388614283</v>
      </c>
      <c r="O54" s="83">
        <v>135.37505548158012</v>
      </c>
      <c r="P54" s="83">
        <v>144.37070671789499</v>
      </c>
      <c r="Q54" s="83">
        <v>139.76478609169934</v>
      </c>
      <c r="R54" s="83">
        <v>68.797159343098087</v>
      </c>
      <c r="S54" s="83">
        <v>46.571195715449988</v>
      </c>
      <c r="T54" s="83">
        <v>57.951252769728995</v>
      </c>
    </row>
    <row r="55" spans="1:20" ht="12.75">
      <c r="A55" s="74">
        <v>3</v>
      </c>
      <c r="B55" s="74">
        <v>4</v>
      </c>
      <c r="C55" s="75">
        <v>2</v>
      </c>
      <c r="D55" s="65">
        <v>570000</v>
      </c>
      <c r="E55" s="26" t="s">
        <v>267</v>
      </c>
      <c r="F55" s="83">
        <v>518.11697574893014</v>
      </c>
      <c r="G55" s="83">
        <v>314.20013448254787</v>
      </c>
      <c r="H55" s="83">
        <v>419.66709951599574</v>
      </c>
      <c r="I55" s="83">
        <v>310.98430813124111</v>
      </c>
      <c r="J55" s="83">
        <v>184.60786111620516</v>
      </c>
      <c r="K55" s="83">
        <v>249.97048754574431</v>
      </c>
      <c r="L55" s="83">
        <v>207.13266761768904</v>
      </c>
      <c r="M55" s="83">
        <v>129.59227336634268</v>
      </c>
      <c r="N55" s="83">
        <v>169.69661197025144</v>
      </c>
      <c r="O55" s="83">
        <v>58.773181169757486</v>
      </c>
      <c r="P55" s="83">
        <v>51.959166208203435</v>
      </c>
      <c r="Q55" s="83">
        <v>55.483414000708301</v>
      </c>
      <c r="R55" s="83">
        <v>148.35948644793152</v>
      </c>
      <c r="S55" s="83">
        <v>77.633107158139254</v>
      </c>
      <c r="T55" s="83">
        <v>114.21319796954315</v>
      </c>
    </row>
    <row r="56" spans="1:20" ht="12.75">
      <c r="A56" s="74">
        <v>3</v>
      </c>
      <c r="B56" s="74">
        <v>4</v>
      </c>
      <c r="C56" s="75">
        <v>2</v>
      </c>
      <c r="D56" s="65">
        <v>170000</v>
      </c>
      <c r="E56" s="26" t="s">
        <v>256</v>
      </c>
      <c r="F56" s="83">
        <v>438.73820253379819</v>
      </c>
      <c r="G56" s="83">
        <v>352.57862775310434</v>
      </c>
      <c r="H56" s="83">
        <v>397.03430727384398</v>
      </c>
      <c r="I56" s="83">
        <v>205.76481591701389</v>
      </c>
      <c r="J56" s="83">
        <v>152.270461343243</v>
      </c>
      <c r="K56" s="83">
        <v>179.87189611301221</v>
      </c>
      <c r="L56" s="83">
        <v>232.97338661678427</v>
      </c>
      <c r="M56" s="83">
        <v>200.30816640986131</v>
      </c>
      <c r="N56" s="83">
        <v>217.16241116083179</v>
      </c>
      <c r="O56" s="83">
        <v>149.64713884873737</v>
      </c>
      <c r="P56" s="83">
        <v>150.45771775582344</v>
      </c>
      <c r="Q56" s="83">
        <v>150.03948407475653</v>
      </c>
      <c r="R56" s="83">
        <v>83.32624776804694</v>
      </c>
      <c r="S56" s="83">
        <v>49.850448654037884</v>
      </c>
      <c r="T56" s="83">
        <v>67.122927086075279</v>
      </c>
    </row>
    <row r="57" spans="1:20" ht="12.75">
      <c r="A57" s="77"/>
      <c r="B57" s="77"/>
      <c r="C57" s="77"/>
      <c r="D57" s="69"/>
      <c r="E57" s="59" t="s">
        <v>210</v>
      </c>
      <c r="F57" s="162">
        <v>440.74373567776627</v>
      </c>
      <c r="G57" s="162">
        <v>376.36926419282344</v>
      </c>
      <c r="H57" s="162">
        <v>409.68417337173207</v>
      </c>
      <c r="I57" s="162">
        <v>283.46074254727142</v>
      </c>
      <c r="J57" s="162">
        <v>234.57265655958258</v>
      </c>
      <c r="K57" s="162">
        <v>259.87309176379989</v>
      </c>
      <c r="L57" s="162">
        <v>157.28299313049476</v>
      </c>
      <c r="M57" s="162">
        <v>141.79660763324085</v>
      </c>
      <c r="N57" s="162">
        <v>149.81108160793218</v>
      </c>
      <c r="O57" s="162">
        <v>79.261534645919497</v>
      </c>
      <c r="P57" s="162">
        <v>82.689286139845763</v>
      </c>
      <c r="Q57" s="162">
        <v>80.915365095154442</v>
      </c>
      <c r="R57" s="162">
        <v>78.021458484575263</v>
      </c>
      <c r="S57" s="162">
        <v>59.107321493395112</v>
      </c>
      <c r="T57" s="162">
        <v>68.895716512777724</v>
      </c>
    </row>
    <row r="58" spans="1:20" ht="12.75">
      <c r="A58" s="74">
        <v>4</v>
      </c>
      <c r="B58" s="74">
        <v>2</v>
      </c>
      <c r="C58" s="75">
        <v>3</v>
      </c>
      <c r="D58" s="65">
        <v>334004</v>
      </c>
      <c r="E58" s="26" t="s">
        <v>57</v>
      </c>
      <c r="F58" s="83">
        <v>663.3165829145729</v>
      </c>
      <c r="G58" s="83">
        <v>569.30151083862495</v>
      </c>
      <c r="H58" s="83">
        <v>618.31901068958291</v>
      </c>
      <c r="I58" s="83">
        <v>402.01005025125625</v>
      </c>
      <c r="J58" s="83">
        <v>348.14977008977445</v>
      </c>
      <c r="K58" s="83">
        <v>376.23139802976317</v>
      </c>
      <c r="L58" s="83">
        <v>261.3065326633166</v>
      </c>
      <c r="M58" s="83">
        <v>221.15174074885044</v>
      </c>
      <c r="N58" s="83">
        <v>242.08761265981974</v>
      </c>
      <c r="O58" s="83">
        <v>166.83417085427138</v>
      </c>
      <c r="P58" s="83">
        <v>129.1876505364572</v>
      </c>
      <c r="Q58" s="83">
        <v>148.81576189478096</v>
      </c>
      <c r="R58" s="83">
        <v>94.472361809045211</v>
      </c>
      <c r="S58" s="83">
        <v>91.964090212393259</v>
      </c>
      <c r="T58" s="83">
        <v>93.271850765038778</v>
      </c>
    </row>
    <row r="59" spans="1:20" ht="12.75">
      <c r="A59" s="74">
        <v>4</v>
      </c>
      <c r="B59" s="74">
        <v>2</v>
      </c>
      <c r="C59" s="75">
        <v>3</v>
      </c>
      <c r="D59" s="65">
        <v>962004</v>
      </c>
      <c r="E59" s="26" t="s">
        <v>149</v>
      </c>
      <c r="F59" s="83">
        <v>829.17705735660854</v>
      </c>
      <c r="G59" s="83">
        <v>846.41638225255986</v>
      </c>
      <c r="H59" s="83">
        <v>837.40632127728918</v>
      </c>
      <c r="I59" s="83">
        <v>573.56608478803003</v>
      </c>
      <c r="J59" s="83">
        <v>696.24573378839591</v>
      </c>
      <c r="K59" s="83">
        <v>632.12772890192264</v>
      </c>
      <c r="L59" s="83">
        <v>255.61097256857855</v>
      </c>
      <c r="M59" s="83">
        <v>150.1706484641638</v>
      </c>
      <c r="N59" s="83">
        <v>205.27859237536657</v>
      </c>
      <c r="O59" s="83">
        <v>87.281795511221944</v>
      </c>
      <c r="P59" s="83">
        <v>102.38907849829351</v>
      </c>
      <c r="Q59" s="83">
        <v>94.493320299771923</v>
      </c>
      <c r="R59" s="83">
        <v>168.32917705735659</v>
      </c>
      <c r="S59" s="83">
        <v>47.781569965870304</v>
      </c>
      <c r="T59" s="83">
        <v>110.78527207559466</v>
      </c>
    </row>
    <row r="60" spans="1:20" ht="12.75">
      <c r="A60" s="74">
        <v>4</v>
      </c>
      <c r="B60" s="74">
        <v>1</v>
      </c>
      <c r="C60" s="75">
        <v>3</v>
      </c>
      <c r="D60" s="65">
        <v>978004</v>
      </c>
      <c r="E60" s="26" t="s">
        <v>160</v>
      </c>
      <c r="F60" s="83">
        <v>912.07096027767079</v>
      </c>
      <c r="G60" s="83">
        <v>863.98990960689525</v>
      </c>
      <c r="H60" s="83">
        <v>889.06768580911205</v>
      </c>
      <c r="I60" s="83">
        <v>769.37909757038199</v>
      </c>
      <c r="J60" s="83">
        <v>685.30586504099244</v>
      </c>
      <c r="K60" s="83">
        <v>729.15619028462243</v>
      </c>
      <c r="L60" s="83">
        <v>142.69186270728886</v>
      </c>
      <c r="M60" s="83">
        <v>178.68404456590287</v>
      </c>
      <c r="N60" s="83">
        <v>159.91149552448957</v>
      </c>
      <c r="O60" s="83">
        <v>71.345931353644431</v>
      </c>
      <c r="P60" s="83">
        <v>90.393104898044996</v>
      </c>
      <c r="Q60" s="83">
        <v>80.458614100372117</v>
      </c>
      <c r="R60" s="83">
        <v>71.345931353644431</v>
      </c>
      <c r="S60" s="83">
        <v>88.290939667857899</v>
      </c>
      <c r="T60" s="83">
        <v>79.452881424117479</v>
      </c>
    </row>
    <row r="61" spans="1:20" ht="12.75">
      <c r="A61" s="74">
        <v>4</v>
      </c>
      <c r="B61" s="74">
        <v>2</v>
      </c>
      <c r="C61" s="75">
        <v>3</v>
      </c>
      <c r="D61" s="65">
        <v>562008</v>
      </c>
      <c r="E61" s="26" t="s">
        <v>105</v>
      </c>
      <c r="F61" s="83">
        <v>662.09364747986876</v>
      </c>
      <c r="G61" s="83">
        <v>668.54990583804147</v>
      </c>
      <c r="H61" s="83">
        <v>665.2393332313809</v>
      </c>
      <c r="I61" s="83">
        <v>384.73009245451834</v>
      </c>
      <c r="J61" s="83">
        <v>386.06403013182677</v>
      </c>
      <c r="K61" s="83">
        <v>385.38002752714482</v>
      </c>
      <c r="L61" s="83">
        <v>277.36355502535042</v>
      </c>
      <c r="M61" s="83">
        <v>282.4858757062147</v>
      </c>
      <c r="N61" s="83">
        <v>279.85930570423614</v>
      </c>
      <c r="O61" s="83">
        <v>107.36653742916791</v>
      </c>
      <c r="P61" s="83">
        <v>150.65913370998115</v>
      </c>
      <c r="Q61" s="83">
        <v>128.46000917571493</v>
      </c>
      <c r="R61" s="83">
        <v>169.99701759618253</v>
      </c>
      <c r="S61" s="83">
        <v>131.82674199623352</v>
      </c>
      <c r="T61" s="83">
        <v>151.39929652852118</v>
      </c>
    </row>
    <row r="62" spans="1:20" ht="12.75">
      <c r="A62" s="74">
        <v>4</v>
      </c>
      <c r="B62" s="74">
        <v>2</v>
      </c>
      <c r="C62" s="75">
        <v>3</v>
      </c>
      <c r="D62" s="65">
        <v>158004</v>
      </c>
      <c r="E62" s="26" t="s">
        <v>30</v>
      </c>
      <c r="F62" s="83">
        <v>564.80648064806485</v>
      </c>
      <c r="G62" s="83">
        <v>476.52748289690965</v>
      </c>
      <c r="H62" s="83">
        <v>521.70908672117935</v>
      </c>
      <c r="I62" s="83">
        <v>445.54455445544551</v>
      </c>
      <c r="J62" s="83">
        <v>372.72941731540459</v>
      </c>
      <c r="K62" s="83">
        <v>409.99654497293562</v>
      </c>
      <c r="L62" s="83">
        <v>119.26192619261927</v>
      </c>
      <c r="M62" s="83">
        <v>103.79806558150507</v>
      </c>
      <c r="N62" s="83">
        <v>111.71254174824369</v>
      </c>
      <c r="O62" s="83">
        <v>58.505850585058504</v>
      </c>
      <c r="P62" s="83">
        <v>49.539985845718327</v>
      </c>
      <c r="Q62" s="83">
        <v>54.128757341932513</v>
      </c>
      <c r="R62" s="83">
        <v>60.756075607560753</v>
      </c>
      <c r="S62" s="83">
        <v>54.258079735786737</v>
      </c>
      <c r="T62" s="83">
        <v>57.583784406311182</v>
      </c>
    </row>
    <row r="63" spans="1:20" ht="12.75">
      <c r="A63" s="74">
        <v>4</v>
      </c>
      <c r="B63" s="74">
        <v>2</v>
      </c>
      <c r="C63" s="75">
        <v>3</v>
      </c>
      <c r="D63" s="65">
        <v>954012</v>
      </c>
      <c r="E63" s="26" t="s">
        <v>139</v>
      </c>
      <c r="F63" s="83">
        <v>365.13951085084392</v>
      </c>
      <c r="G63" s="83">
        <v>374.77477477477476</v>
      </c>
      <c r="H63" s="83">
        <v>369.84853821768229</v>
      </c>
      <c r="I63" s="83">
        <v>279.02170168790906</v>
      </c>
      <c r="J63" s="83">
        <v>277.47747747747746</v>
      </c>
      <c r="K63" s="83">
        <v>278.26699542092285</v>
      </c>
      <c r="L63" s="83">
        <v>86.117809162934904</v>
      </c>
      <c r="M63" s="83">
        <v>97.297297297297291</v>
      </c>
      <c r="N63" s="83">
        <v>91.581542796759422</v>
      </c>
      <c r="O63" s="83">
        <v>41.336548398208748</v>
      </c>
      <c r="P63" s="83">
        <v>68.468468468468473</v>
      </c>
      <c r="Q63" s="83">
        <v>54.596688974991196</v>
      </c>
      <c r="R63" s="83">
        <v>44.781260764726142</v>
      </c>
      <c r="S63" s="83">
        <v>28.828828828828829</v>
      </c>
      <c r="T63" s="83">
        <v>36.984853821768226</v>
      </c>
    </row>
    <row r="64" spans="1:20" ht="12.75">
      <c r="A64" s="74">
        <v>4</v>
      </c>
      <c r="B64" s="74">
        <v>2</v>
      </c>
      <c r="C64" s="78">
        <v>3</v>
      </c>
      <c r="D64" s="65">
        <v>370016</v>
      </c>
      <c r="E64" s="26" t="s">
        <v>73</v>
      </c>
      <c r="F64" s="83">
        <v>411.05434277751976</v>
      </c>
      <c r="G64" s="83">
        <v>377.59131293188551</v>
      </c>
      <c r="H64" s="83">
        <v>394.83129935391241</v>
      </c>
      <c r="I64" s="83">
        <v>222.94472828611237</v>
      </c>
      <c r="J64" s="83">
        <v>182.62586377097728</v>
      </c>
      <c r="K64" s="83">
        <v>203.39794209140942</v>
      </c>
      <c r="L64" s="83">
        <v>188.10961449140731</v>
      </c>
      <c r="M64" s="83">
        <v>194.96544916090818</v>
      </c>
      <c r="N64" s="83">
        <v>191.43335726250299</v>
      </c>
      <c r="O64" s="83">
        <v>92.893636785880176</v>
      </c>
      <c r="P64" s="83">
        <v>106.12043435340573</v>
      </c>
      <c r="Q64" s="83">
        <v>99.306054079923427</v>
      </c>
      <c r="R64" s="83">
        <v>95.215977705527166</v>
      </c>
      <c r="S64" s="83">
        <v>88.845014807502466</v>
      </c>
      <c r="T64" s="83">
        <v>92.127303182579567</v>
      </c>
    </row>
    <row r="65" spans="1:20" ht="12.75">
      <c r="A65" s="74">
        <v>4</v>
      </c>
      <c r="B65" s="74">
        <v>2</v>
      </c>
      <c r="C65" s="75">
        <v>3</v>
      </c>
      <c r="D65" s="65">
        <v>962016</v>
      </c>
      <c r="E65" s="26" t="s">
        <v>150</v>
      </c>
      <c r="F65" s="83">
        <v>215.5525238744884</v>
      </c>
      <c r="G65" s="83">
        <v>224.57891453524641</v>
      </c>
      <c r="H65" s="83">
        <v>219.76422645903071</v>
      </c>
      <c r="I65" s="83">
        <v>109.14051841746249</v>
      </c>
      <c r="J65" s="83">
        <v>109.17030567685588</v>
      </c>
      <c r="K65" s="83">
        <v>109.1544171154126</v>
      </c>
      <c r="L65" s="83">
        <v>106.41200545702593</v>
      </c>
      <c r="M65" s="83">
        <v>115.40860885839051</v>
      </c>
      <c r="N65" s="83">
        <v>110.6098093436181</v>
      </c>
      <c r="O65" s="83">
        <v>62.755798090040926</v>
      </c>
      <c r="P65" s="83">
        <v>74.859638178415466</v>
      </c>
      <c r="Q65" s="83">
        <v>68.40343472565857</v>
      </c>
      <c r="R65" s="83">
        <v>43.656207366984994</v>
      </c>
      <c r="S65" s="83">
        <v>40.548970679975042</v>
      </c>
      <c r="T65" s="83">
        <v>42.20637461795954</v>
      </c>
    </row>
    <row r="66" spans="1:20" ht="12.75">
      <c r="A66" s="74">
        <v>4</v>
      </c>
      <c r="B66" s="74">
        <v>2</v>
      </c>
      <c r="C66" s="75">
        <v>3</v>
      </c>
      <c r="D66" s="65">
        <v>370020</v>
      </c>
      <c r="E66" s="26" t="s">
        <v>74</v>
      </c>
      <c r="F66" s="83">
        <v>480.42704626334518</v>
      </c>
      <c r="G66" s="83">
        <v>502.40384615384619</v>
      </c>
      <c r="H66" s="83">
        <v>490.98890942698705</v>
      </c>
      <c r="I66" s="83">
        <v>342.52669039145906</v>
      </c>
      <c r="J66" s="83">
        <v>355.76923076923077</v>
      </c>
      <c r="K66" s="83">
        <v>348.89094269870606</v>
      </c>
      <c r="L66" s="83">
        <v>137.90035587188612</v>
      </c>
      <c r="M66" s="83">
        <v>146.63461538461539</v>
      </c>
      <c r="N66" s="83">
        <v>142.09796672828097</v>
      </c>
      <c r="O66" s="83">
        <v>77.846975088967966</v>
      </c>
      <c r="P66" s="83">
        <v>79.326923076923066</v>
      </c>
      <c r="Q66" s="83">
        <v>78.558225508317932</v>
      </c>
      <c r="R66" s="83">
        <v>60.053380782918147</v>
      </c>
      <c r="S66" s="83">
        <v>67.307692307692307</v>
      </c>
      <c r="T66" s="83">
        <v>63.539741219963027</v>
      </c>
    </row>
    <row r="67" spans="1:20" ht="12.75">
      <c r="A67" s="74">
        <v>4</v>
      </c>
      <c r="B67" s="74">
        <v>2</v>
      </c>
      <c r="C67" s="78">
        <v>3</v>
      </c>
      <c r="D67" s="65">
        <v>978020</v>
      </c>
      <c r="E67" s="26" t="s">
        <v>161</v>
      </c>
      <c r="F67" s="83">
        <v>843.95287328684776</v>
      </c>
      <c r="G67" s="83">
        <v>634.83595625500129</v>
      </c>
      <c r="H67" s="83">
        <v>744.81537683358624</v>
      </c>
      <c r="I67" s="83">
        <v>500.1202212070209</v>
      </c>
      <c r="J67" s="83">
        <v>362.76340357428649</v>
      </c>
      <c r="K67" s="83">
        <v>435.0025290844714</v>
      </c>
      <c r="L67" s="83">
        <v>343.83265207982691</v>
      </c>
      <c r="M67" s="83">
        <v>272.07255268071486</v>
      </c>
      <c r="N67" s="83">
        <v>309.81284774911484</v>
      </c>
      <c r="O67" s="83">
        <v>125.03005530175523</v>
      </c>
      <c r="P67" s="83">
        <v>128.03414243798346</v>
      </c>
      <c r="Q67" s="83">
        <v>126.45422357106727</v>
      </c>
      <c r="R67" s="83">
        <v>218.80259677807163</v>
      </c>
      <c r="S67" s="83">
        <v>144.0384102427314</v>
      </c>
      <c r="T67" s="83">
        <v>183.35862417804753</v>
      </c>
    </row>
    <row r="68" spans="1:20" ht="12.75">
      <c r="A68" s="74">
        <v>4</v>
      </c>
      <c r="B68" s="74">
        <v>2</v>
      </c>
      <c r="C68" s="75">
        <v>3</v>
      </c>
      <c r="D68" s="65">
        <v>170020</v>
      </c>
      <c r="E68" s="26" t="s">
        <v>49</v>
      </c>
      <c r="F68" s="83">
        <v>793.85736595523167</v>
      </c>
      <c r="G68" s="83">
        <v>658.35816851801678</v>
      </c>
      <c r="H68" s="83">
        <v>727.4658170715519</v>
      </c>
      <c r="I68" s="83">
        <v>520.56220718375846</v>
      </c>
      <c r="J68" s="83">
        <v>419.94039555675965</v>
      </c>
      <c r="K68" s="83">
        <v>471.25979025620603</v>
      </c>
      <c r="L68" s="83">
        <v>273.29515877147321</v>
      </c>
      <c r="M68" s="83">
        <v>238.41777296125713</v>
      </c>
      <c r="N68" s="83">
        <v>256.20602681534581</v>
      </c>
      <c r="O68" s="83">
        <v>106.71525247267049</v>
      </c>
      <c r="P68" s="83">
        <v>178.81332972094285</v>
      </c>
      <c r="Q68" s="83">
        <v>142.04168326032124</v>
      </c>
      <c r="R68" s="83">
        <v>166.57990629880271</v>
      </c>
      <c r="S68" s="83">
        <v>59.604443240314282</v>
      </c>
      <c r="T68" s="83">
        <v>114.16434355502456</v>
      </c>
    </row>
    <row r="69" spans="1:20" ht="12.75">
      <c r="A69" s="74">
        <v>4</v>
      </c>
      <c r="B69" s="74">
        <v>2</v>
      </c>
      <c r="C69" s="75">
        <v>3</v>
      </c>
      <c r="D69" s="65">
        <v>154036</v>
      </c>
      <c r="E69" s="26" t="s">
        <v>29</v>
      </c>
      <c r="F69" s="83">
        <v>526.01156069364151</v>
      </c>
      <c r="G69" s="83">
        <v>430.73811931243682</v>
      </c>
      <c r="H69" s="83">
        <v>479.5263936852491</v>
      </c>
      <c r="I69" s="83">
        <v>300.57803468208078</v>
      </c>
      <c r="J69" s="83">
        <v>222.44691607684527</v>
      </c>
      <c r="K69" s="83">
        <v>262.45683275777003</v>
      </c>
      <c r="L69" s="83">
        <v>225.43352601156067</v>
      </c>
      <c r="M69" s="83">
        <v>208.29120323559152</v>
      </c>
      <c r="N69" s="83">
        <v>217.06956092747902</v>
      </c>
      <c r="O69" s="83">
        <v>96.339113680154128</v>
      </c>
      <c r="P69" s="83">
        <v>99.089989888776543</v>
      </c>
      <c r="Q69" s="83">
        <v>97.681302417365558</v>
      </c>
      <c r="R69" s="83">
        <v>129.09441233140655</v>
      </c>
      <c r="S69" s="83">
        <v>109.20121334681495</v>
      </c>
      <c r="T69" s="83">
        <v>119.38825851011346</v>
      </c>
    </row>
    <row r="70" spans="1:20" ht="12.75">
      <c r="A70" s="74">
        <v>4</v>
      </c>
      <c r="B70" s="74">
        <v>1</v>
      </c>
      <c r="C70" s="75">
        <v>3</v>
      </c>
      <c r="D70" s="65">
        <v>158026</v>
      </c>
      <c r="E70" s="26" t="s">
        <v>36</v>
      </c>
      <c r="F70" s="83">
        <v>636.59905049633153</v>
      </c>
      <c r="G70" s="83">
        <v>549.52510176390763</v>
      </c>
      <c r="H70" s="83">
        <v>594.08127208480562</v>
      </c>
      <c r="I70" s="83">
        <v>451.01424255502815</v>
      </c>
      <c r="J70" s="83">
        <v>373.13432835820885</v>
      </c>
      <c r="K70" s="83">
        <v>412.98586572438165</v>
      </c>
      <c r="L70" s="83">
        <v>185.58480794130341</v>
      </c>
      <c r="M70" s="83">
        <v>176.39077340569878</v>
      </c>
      <c r="N70" s="83">
        <v>181.09540636042402</v>
      </c>
      <c r="O70" s="83">
        <v>79.844626672421242</v>
      </c>
      <c r="P70" s="83">
        <v>92.718227046585255</v>
      </c>
      <c r="Q70" s="83">
        <v>86.130742049469973</v>
      </c>
      <c r="R70" s="83">
        <v>105.74018126888218</v>
      </c>
      <c r="S70" s="83">
        <v>83.672546359113525</v>
      </c>
      <c r="T70" s="83">
        <v>94.964664310954063</v>
      </c>
    </row>
    <row r="71" spans="1:20" ht="12.75">
      <c r="A71" s="74">
        <v>4</v>
      </c>
      <c r="B71" s="74">
        <v>1</v>
      </c>
      <c r="C71" s="75">
        <v>3</v>
      </c>
      <c r="D71" s="65">
        <v>562028</v>
      </c>
      <c r="E71" s="26" t="s">
        <v>111</v>
      </c>
      <c r="F71" s="83">
        <v>579.5192624300297</v>
      </c>
      <c r="G71" s="83">
        <v>464.80296396092962</v>
      </c>
      <c r="H71" s="83">
        <v>522.8105228105228</v>
      </c>
      <c r="I71" s="83">
        <v>296.34507737899241</v>
      </c>
      <c r="J71" s="83">
        <v>235.76961940047158</v>
      </c>
      <c r="K71" s="83">
        <v>266.40026640026639</v>
      </c>
      <c r="L71" s="83">
        <v>283.17418505103717</v>
      </c>
      <c r="M71" s="83">
        <v>229.03334456045806</v>
      </c>
      <c r="N71" s="83">
        <v>256.41025641025641</v>
      </c>
      <c r="O71" s="83">
        <v>171.22160026341783</v>
      </c>
      <c r="P71" s="83">
        <v>175.14314584035029</v>
      </c>
      <c r="Q71" s="83">
        <v>173.16017316017317</v>
      </c>
      <c r="R71" s="83">
        <v>111.95258478761936</v>
      </c>
      <c r="S71" s="83">
        <v>53.890198720107776</v>
      </c>
      <c r="T71" s="83">
        <v>83.250083250083264</v>
      </c>
    </row>
    <row r="72" spans="1:20" ht="12.75">
      <c r="A72" s="74">
        <v>4</v>
      </c>
      <c r="B72" s="74">
        <v>2</v>
      </c>
      <c r="C72" s="75">
        <v>3</v>
      </c>
      <c r="D72" s="65">
        <v>954024</v>
      </c>
      <c r="E72" s="26" t="s">
        <v>142</v>
      </c>
      <c r="F72" s="83">
        <v>956.85455810716769</v>
      </c>
      <c r="G72" s="83">
        <v>1053.4069981583791</v>
      </c>
      <c r="H72" s="83">
        <v>1003.7573805689748</v>
      </c>
      <c r="I72" s="83">
        <v>675.01739735560204</v>
      </c>
      <c r="J72" s="83">
        <v>784.53038674033121</v>
      </c>
      <c r="K72" s="83">
        <v>728.21613884415808</v>
      </c>
      <c r="L72" s="83">
        <v>281.83716075156576</v>
      </c>
      <c r="M72" s="83">
        <v>268.87661141804784</v>
      </c>
      <c r="N72" s="83">
        <v>275.54124172481659</v>
      </c>
      <c r="O72" s="83">
        <v>135.69937369519835</v>
      </c>
      <c r="P72" s="83">
        <v>154.69613259668509</v>
      </c>
      <c r="Q72" s="83">
        <v>144.92753623188406</v>
      </c>
      <c r="R72" s="83">
        <v>146.13778705636742</v>
      </c>
      <c r="S72" s="83">
        <v>114.1804788213628</v>
      </c>
      <c r="T72" s="83">
        <v>130.61370549293255</v>
      </c>
    </row>
    <row r="73" spans="1:20" ht="12.75">
      <c r="A73" s="74">
        <v>4</v>
      </c>
      <c r="B73" s="74">
        <v>2</v>
      </c>
      <c r="C73" s="75">
        <v>3</v>
      </c>
      <c r="D73" s="65">
        <v>978032</v>
      </c>
      <c r="E73" s="26" t="s">
        <v>164</v>
      </c>
      <c r="F73" s="83">
        <v>486.8624420401855</v>
      </c>
      <c r="G73" s="83">
        <v>432.91731669266773</v>
      </c>
      <c r="H73" s="83">
        <v>460.01552795031057</v>
      </c>
      <c r="I73" s="83">
        <v>262.75115919629059</v>
      </c>
      <c r="J73" s="83">
        <v>234.00936037441502</v>
      </c>
      <c r="K73" s="83">
        <v>248.44720496894408</v>
      </c>
      <c r="L73" s="83">
        <v>224.11128284389491</v>
      </c>
      <c r="M73" s="83">
        <v>198.90795631825273</v>
      </c>
      <c r="N73" s="83">
        <v>211.56832298136644</v>
      </c>
      <c r="O73" s="83">
        <v>119.78361669242658</v>
      </c>
      <c r="P73" s="83">
        <v>93.603744149765987</v>
      </c>
      <c r="Q73" s="83">
        <v>106.75465838509317</v>
      </c>
      <c r="R73" s="83">
        <v>104.32766615146832</v>
      </c>
      <c r="S73" s="83">
        <v>105.30421216848674</v>
      </c>
      <c r="T73" s="83">
        <v>104.8136645962733</v>
      </c>
    </row>
    <row r="74" spans="1:20" ht="12.75">
      <c r="A74" s="74">
        <v>4</v>
      </c>
      <c r="B74" s="74">
        <v>2</v>
      </c>
      <c r="C74" s="75">
        <v>3</v>
      </c>
      <c r="D74" s="65">
        <v>382060</v>
      </c>
      <c r="E74" s="26" t="s">
        <v>93</v>
      </c>
      <c r="F74" s="83">
        <v>350.91591260207457</v>
      </c>
      <c r="G74" s="83">
        <v>236.31840796019901</v>
      </c>
      <c r="H74" s="83">
        <v>297.04128172143606</v>
      </c>
      <c r="I74" s="83">
        <v>216.28779518870007</v>
      </c>
      <c r="J74" s="83">
        <v>159.20398009950247</v>
      </c>
      <c r="K74" s="83">
        <v>189.45152613729391</v>
      </c>
      <c r="L74" s="83">
        <v>134.62811741337453</v>
      </c>
      <c r="M74" s="83">
        <v>77.114427860696523</v>
      </c>
      <c r="N74" s="83">
        <v>107.5897555841422</v>
      </c>
      <c r="O74" s="83">
        <v>57.382476274553078</v>
      </c>
      <c r="P74" s="83">
        <v>39.800995024875618</v>
      </c>
      <c r="Q74" s="83">
        <v>49.117062331891006</v>
      </c>
      <c r="R74" s="83">
        <v>77.245641138821455</v>
      </c>
      <c r="S74" s="83">
        <v>37.313432835820898</v>
      </c>
      <c r="T74" s="83">
        <v>58.472693252251197</v>
      </c>
    </row>
    <row r="75" spans="1:20" ht="12.75">
      <c r="A75" s="74">
        <v>4</v>
      </c>
      <c r="B75" s="74">
        <v>2</v>
      </c>
      <c r="C75" s="75">
        <v>3</v>
      </c>
      <c r="D75" s="65">
        <v>962060</v>
      </c>
      <c r="E75" s="26" t="s">
        <v>155</v>
      </c>
      <c r="F75" s="83">
        <v>293.97110114598905</v>
      </c>
      <c r="G75" s="83">
        <v>265.72668112798266</v>
      </c>
      <c r="H75" s="83">
        <v>280.44663723708129</v>
      </c>
      <c r="I75" s="83">
        <v>209.26756352765321</v>
      </c>
      <c r="J75" s="83">
        <v>178.95878524945772</v>
      </c>
      <c r="K75" s="83">
        <v>194.75460919241755</v>
      </c>
      <c r="L75" s="83">
        <v>84.703537618335815</v>
      </c>
      <c r="M75" s="83">
        <v>86.767895878524953</v>
      </c>
      <c r="N75" s="83">
        <v>85.692028044663715</v>
      </c>
      <c r="O75" s="83">
        <v>29.895366218236173</v>
      </c>
      <c r="P75" s="83">
        <v>48.806941431670282</v>
      </c>
      <c r="Q75" s="83">
        <v>38.950921838483509</v>
      </c>
      <c r="R75" s="83">
        <v>54.808171400099653</v>
      </c>
      <c r="S75" s="83">
        <v>37.960954446854664</v>
      </c>
      <c r="T75" s="83">
        <v>46.741106206180213</v>
      </c>
    </row>
    <row r="76" spans="1:20" ht="12.75">
      <c r="A76" s="74">
        <v>4</v>
      </c>
      <c r="B76" s="74">
        <v>2</v>
      </c>
      <c r="C76" s="75">
        <v>3</v>
      </c>
      <c r="D76" s="65">
        <v>362040</v>
      </c>
      <c r="E76" s="26" t="s">
        <v>70</v>
      </c>
      <c r="F76" s="83">
        <v>385.58467741935482</v>
      </c>
      <c r="G76" s="83">
        <v>341.08937070333155</v>
      </c>
      <c r="H76" s="83">
        <v>363.87096774193549</v>
      </c>
      <c r="I76" s="83">
        <v>216.73387096774192</v>
      </c>
      <c r="J76" s="83">
        <v>206.24008461131677</v>
      </c>
      <c r="K76" s="83">
        <v>211.61290322580643</v>
      </c>
      <c r="L76" s="83">
        <v>168.8508064516129</v>
      </c>
      <c r="M76" s="83">
        <v>134.84928609201481</v>
      </c>
      <c r="N76" s="83">
        <v>152.25806451612902</v>
      </c>
      <c r="O76" s="83">
        <v>95.766129032258064</v>
      </c>
      <c r="P76" s="83">
        <v>66.102591221575892</v>
      </c>
      <c r="Q76" s="83">
        <v>81.290322580645153</v>
      </c>
      <c r="R76" s="83">
        <v>73.084677419354833</v>
      </c>
      <c r="S76" s="83">
        <v>68.746694870438915</v>
      </c>
      <c r="T76" s="83">
        <v>70.967741935483872</v>
      </c>
    </row>
    <row r="77" spans="1:20" ht="12.75">
      <c r="A77" s="77"/>
      <c r="B77" s="77"/>
      <c r="C77" s="77"/>
      <c r="D77" s="69"/>
      <c r="E77" s="59" t="s">
        <v>211</v>
      </c>
      <c r="F77" s="162">
        <v>579.55463894540287</v>
      </c>
      <c r="G77" s="162">
        <v>520.50426178697023</v>
      </c>
      <c r="H77" s="162">
        <v>551.0189385756463</v>
      </c>
      <c r="I77" s="162">
        <v>381.81767509266746</v>
      </c>
      <c r="J77" s="162">
        <v>340.64493055969479</v>
      </c>
      <c r="K77" s="162">
        <v>361.92122128609492</v>
      </c>
      <c r="L77" s="162">
        <v>197.73696385273541</v>
      </c>
      <c r="M77" s="162">
        <v>179.85933122727542</v>
      </c>
      <c r="N77" s="162">
        <v>189.09771728955138</v>
      </c>
      <c r="O77" s="162">
        <v>94.478972157966624</v>
      </c>
      <c r="P77" s="162">
        <v>100.88216010013709</v>
      </c>
      <c r="Q77" s="162">
        <v>97.573269964715195</v>
      </c>
      <c r="R77" s="162">
        <v>103.25799169476882</v>
      </c>
      <c r="S77" s="162">
        <v>78.977171127138348</v>
      </c>
      <c r="T77" s="162">
        <v>91.524447324836174</v>
      </c>
    </row>
    <row r="78" spans="1:20" ht="12.75">
      <c r="A78" s="74">
        <v>5</v>
      </c>
      <c r="B78" s="74">
        <v>3</v>
      </c>
      <c r="C78" s="75">
        <v>3</v>
      </c>
      <c r="D78" s="65">
        <v>770004</v>
      </c>
      <c r="E78" s="26" t="s">
        <v>129</v>
      </c>
      <c r="F78" s="83">
        <v>352.02863961813847</v>
      </c>
      <c r="G78" s="83">
        <v>256.69153137340936</v>
      </c>
      <c r="H78" s="83">
        <v>306.69726684748593</v>
      </c>
      <c r="I78" s="83">
        <v>226.73031026252983</v>
      </c>
      <c r="J78" s="83">
        <v>157.96401930671342</v>
      </c>
      <c r="K78" s="83">
        <v>194.03296474024614</v>
      </c>
      <c r="L78" s="83">
        <v>125.29832935560859</v>
      </c>
      <c r="M78" s="83">
        <v>98.727512066695922</v>
      </c>
      <c r="N78" s="83">
        <v>112.66430210723972</v>
      </c>
      <c r="O78" s="83">
        <v>63.643595863166269</v>
      </c>
      <c r="P78" s="83">
        <v>59.236507240017552</v>
      </c>
      <c r="Q78" s="83">
        <v>61.548090965992074</v>
      </c>
      <c r="R78" s="83">
        <v>61.654733492442318</v>
      </c>
      <c r="S78" s="83">
        <v>39.49100482667837</v>
      </c>
      <c r="T78" s="83">
        <v>51.116211141247653</v>
      </c>
    </row>
    <row r="79" spans="1:20" ht="12.75">
      <c r="A79" s="74">
        <v>5</v>
      </c>
      <c r="B79" s="74">
        <v>3</v>
      </c>
      <c r="C79" s="75">
        <v>3</v>
      </c>
      <c r="D79" s="65">
        <v>570008</v>
      </c>
      <c r="E79" s="26" t="s">
        <v>119</v>
      </c>
      <c r="F79" s="83">
        <v>613.22006902044052</v>
      </c>
      <c r="G79" s="83">
        <v>459.57918050941299</v>
      </c>
      <c r="H79" s="83">
        <v>538.01328093237555</v>
      </c>
      <c r="I79" s="83">
        <v>398.19485001327303</v>
      </c>
      <c r="J79" s="83">
        <v>293.46622369878173</v>
      </c>
      <c r="K79" s="83">
        <v>346.93047838460484</v>
      </c>
      <c r="L79" s="83">
        <v>215.02521900716752</v>
      </c>
      <c r="M79" s="83">
        <v>166.11295681063123</v>
      </c>
      <c r="N79" s="83">
        <v>191.08280254777068</v>
      </c>
      <c r="O79" s="83">
        <v>106.18529333687285</v>
      </c>
      <c r="P79" s="83">
        <v>69.213732004429673</v>
      </c>
      <c r="Q79" s="83">
        <v>88.087816777341104</v>
      </c>
      <c r="R79" s="83">
        <v>108.83992567029468</v>
      </c>
      <c r="S79" s="83">
        <v>96.899224806201545</v>
      </c>
      <c r="T79" s="83">
        <v>102.99498577042959</v>
      </c>
    </row>
    <row r="80" spans="1:20" ht="12.75">
      <c r="A80" s="74">
        <v>5</v>
      </c>
      <c r="B80" s="74">
        <v>3</v>
      </c>
      <c r="C80" s="75">
        <v>3</v>
      </c>
      <c r="D80" s="65">
        <v>362004</v>
      </c>
      <c r="E80" s="26" t="s">
        <v>238</v>
      </c>
      <c r="F80" s="83">
        <v>479.96661101836395</v>
      </c>
      <c r="G80" s="83">
        <v>384.09399005874383</v>
      </c>
      <c r="H80" s="83">
        <v>433.93360815795182</v>
      </c>
      <c r="I80" s="83">
        <v>325.54257095158601</v>
      </c>
      <c r="J80" s="83">
        <v>162.67510167193853</v>
      </c>
      <c r="K80" s="83">
        <v>247.34215665003254</v>
      </c>
      <c r="L80" s="83">
        <v>154.42404006677796</v>
      </c>
      <c r="M80" s="83">
        <v>221.41888838680524</v>
      </c>
      <c r="N80" s="83">
        <v>186.59145150791929</v>
      </c>
      <c r="O80" s="83">
        <v>75.125208681135234</v>
      </c>
      <c r="P80" s="83">
        <v>103.93131495707185</v>
      </c>
      <c r="Q80" s="83">
        <v>88.956389672380126</v>
      </c>
      <c r="R80" s="83">
        <v>79.298831385642728</v>
      </c>
      <c r="S80" s="83">
        <v>117.48757342973339</v>
      </c>
      <c r="T80" s="83">
        <v>97.635061835539162</v>
      </c>
    </row>
    <row r="81" spans="1:20" ht="12.75">
      <c r="A81" s="74">
        <v>5</v>
      </c>
      <c r="B81" s="74">
        <v>3</v>
      </c>
      <c r="C81" s="75">
        <v>3</v>
      </c>
      <c r="D81" s="65">
        <v>362012</v>
      </c>
      <c r="E81" s="26" t="s">
        <v>64</v>
      </c>
      <c r="F81" s="83">
        <v>300.92072759937122</v>
      </c>
      <c r="G81" s="83">
        <v>243.49486751014564</v>
      </c>
      <c r="H81" s="83">
        <v>273.08493404304556</v>
      </c>
      <c r="I81" s="83">
        <v>190.88255108915337</v>
      </c>
      <c r="J81" s="83">
        <v>131.29625208880401</v>
      </c>
      <c r="K81" s="83">
        <v>161.99953714417958</v>
      </c>
      <c r="L81" s="83">
        <v>110.03817651021782</v>
      </c>
      <c r="M81" s="83">
        <v>112.19861542134161</v>
      </c>
      <c r="N81" s="83">
        <v>111.08539689886599</v>
      </c>
      <c r="O81" s="83">
        <v>42.667864361104868</v>
      </c>
      <c r="P81" s="83">
        <v>64.454523752685603</v>
      </c>
      <c r="Q81" s="83">
        <v>53.22841934737329</v>
      </c>
      <c r="R81" s="83">
        <v>67.370312149112948</v>
      </c>
      <c r="S81" s="83">
        <v>47.744091668656004</v>
      </c>
      <c r="T81" s="83">
        <v>57.856977551492704</v>
      </c>
    </row>
    <row r="82" spans="1:20" ht="12.75">
      <c r="A82" s="74">
        <v>5</v>
      </c>
      <c r="B82" s="74">
        <v>3</v>
      </c>
      <c r="C82" s="79">
        <v>3</v>
      </c>
      <c r="D82" s="65">
        <v>362016</v>
      </c>
      <c r="E82" s="26" t="s">
        <v>239</v>
      </c>
      <c r="F82" s="83">
        <v>896.58233466489128</v>
      </c>
      <c r="G82" s="83">
        <v>627.00228832951939</v>
      </c>
      <c r="H82" s="83">
        <v>763.85759351059039</v>
      </c>
      <c r="I82" s="83">
        <v>616.95517088326676</v>
      </c>
      <c r="J82" s="83">
        <v>402.74599542334096</v>
      </c>
      <c r="K82" s="83">
        <v>511.49166291122128</v>
      </c>
      <c r="L82" s="83">
        <v>279.62716378162452</v>
      </c>
      <c r="M82" s="83">
        <v>224.25629290617849</v>
      </c>
      <c r="N82" s="83">
        <v>252.36593059936908</v>
      </c>
      <c r="O82" s="83">
        <v>150.90989791389259</v>
      </c>
      <c r="P82" s="83">
        <v>137.29977116704805</v>
      </c>
      <c r="Q82" s="83">
        <v>144.20910319963949</v>
      </c>
      <c r="R82" s="83">
        <v>128.7172658677319</v>
      </c>
      <c r="S82" s="83">
        <v>86.956521739130437</v>
      </c>
      <c r="T82" s="83">
        <v>108.15682739972961</v>
      </c>
    </row>
    <row r="83" spans="1:20" ht="12.75">
      <c r="A83" s="74">
        <v>5</v>
      </c>
      <c r="B83" s="74">
        <v>3</v>
      </c>
      <c r="C83" s="75">
        <v>3</v>
      </c>
      <c r="D83" s="65">
        <v>154008</v>
      </c>
      <c r="E83" s="26" t="s">
        <v>25</v>
      </c>
      <c r="F83" s="83">
        <v>310.73446327683615</v>
      </c>
      <c r="G83" s="83">
        <v>364.13603572655444</v>
      </c>
      <c r="H83" s="83">
        <v>336.23093324585864</v>
      </c>
      <c r="I83" s="83">
        <v>150.65913370998115</v>
      </c>
      <c r="J83" s="83">
        <v>178.63277224321538</v>
      </c>
      <c r="K83" s="83">
        <v>164.01508938822371</v>
      </c>
      <c r="L83" s="83">
        <v>160.075329566855</v>
      </c>
      <c r="M83" s="83">
        <v>185.50326348333905</v>
      </c>
      <c r="N83" s="83">
        <v>172.21584385763489</v>
      </c>
      <c r="O83" s="83">
        <v>100.43942247332079</v>
      </c>
      <c r="P83" s="83">
        <v>92.751631741669527</v>
      </c>
      <c r="Q83" s="83">
        <v>96.768902739051995</v>
      </c>
      <c r="R83" s="83">
        <v>59.635907093534207</v>
      </c>
      <c r="S83" s="83">
        <v>92.751631741669527</v>
      </c>
      <c r="T83" s="83">
        <v>75.446941118582913</v>
      </c>
    </row>
    <row r="84" spans="1:20" ht="12.75">
      <c r="A84" s="74">
        <v>5</v>
      </c>
      <c r="B84" s="74">
        <v>3</v>
      </c>
      <c r="C84" s="75">
        <v>3</v>
      </c>
      <c r="D84" s="65">
        <v>954008</v>
      </c>
      <c r="E84" s="26" t="s">
        <v>138</v>
      </c>
      <c r="F84" s="83">
        <v>495.82595497090824</v>
      </c>
      <c r="G84" s="83">
        <v>428.5326823976132</v>
      </c>
      <c r="H84" s="83">
        <v>463.35078534031413</v>
      </c>
      <c r="I84" s="83">
        <v>301.03718694662285</v>
      </c>
      <c r="J84" s="83">
        <v>249.52535937076212</v>
      </c>
      <c r="K84" s="83">
        <v>276.17801047120423</v>
      </c>
      <c r="L84" s="83">
        <v>194.78876802428536</v>
      </c>
      <c r="M84" s="83">
        <v>179.00732302685108</v>
      </c>
      <c r="N84" s="83">
        <v>187.17277486910996</v>
      </c>
      <c r="O84" s="83">
        <v>73.362003541613973</v>
      </c>
      <c r="P84" s="83">
        <v>111.20151885001357</v>
      </c>
      <c r="Q84" s="83">
        <v>91.623036649214654</v>
      </c>
      <c r="R84" s="83">
        <v>121.42676448267139</v>
      </c>
      <c r="S84" s="83">
        <v>67.80580417683754</v>
      </c>
      <c r="T84" s="83">
        <v>95.549738219895275</v>
      </c>
    </row>
    <row r="85" spans="1:20" ht="12.75">
      <c r="A85" s="74">
        <v>5</v>
      </c>
      <c r="B85" s="74">
        <v>3</v>
      </c>
      <c r="C85" s="75">
        <v>3</v>
      </c>
      <c r="D85" s="65">
        <v>362020</v>
      </c>
      <c r="E85" s="26" t="s">
        <v>65</v>
      </c>
      <c r="F85" s="83">
        <v>354.33863499094019</v>
      </c>
      <c r="G85" s="83">
        <v>330.27121609798775</v>
      </c>
      <c r="H85" s="83">
        <v>342.80322884998429</v>
      </c>
      <c r="I85" s="83">
        <v>245.62109925508355</v>
      </c>
      <c r="J85" s="83">
        <v>225.2843394575678</v>
      </c>
      <c r="K85" s="83">
        <v>235.87378131879652</v>
      </c>
      <c r="L85" s="83">
        <v>108.71753573585664</v>
      </c>
      <c r="M85" s="83">
        <v>104.98687664041995</v>
      </c>
      <c r="N85" s="83">
        <v>106.92944753118775</v>
      </c>
      <c r="O85" s="83">
        <v>36.239178578618883</v>
      </c>
      <c r="P85" s="83">
        <v>43.744531933508313</v>
      </c>
      <c r="Q85" s="83">
        <v>39.836460844952299</v>
      </c>
      <c r="R85" s="83">
        <v>72.478357157237767</v>
      </c>
      <c r="S85" s="83">
        <v>61.242344706911631</v>
      </c>
      <c r="T85" s="83">
        <v>67.092986686235449</v>
      </c>
    </row>
    <row r="86" spans="1:20" ht="12.75">
      <c r="A86" s="74">
        <v>5</v>
      </c>
      <c r="B86" s="74">
        <v>3</v>
      </c>
      <c r="C86" s="75">
        <v>3</v>
      </c>
      <c r="D86" s="65">
        <v>370012</v>
      </c>
      <c r="E86" s="26" t="s">
        <v>369</v>
      </c>
      <c r="F86" s="83">
        <v>599.60681520314552</v>
      </c>
      <c r="G86" s="83">
        <v>492.53731343283584</v>
      </c>
      <c r="H86" s="83">
        <v>549.54640614096297</v>
      </c>
      <c r="I86" s="83">
        <v>399.73787680209705</v>
      </c>
      <c r="J86" s="83">
        <v>309.70149253731336</v>
      </c>
      <c r="K86" s="83">
        <v>357.64131193300767</v>
      </c>
      <c r="L86" s="83">
        <v>199.8689384010485</v>
      </c>
      <c r="M86" s="83">
        <v>182.8358208955224</v>
      </c>
      <c r="N86" s="83">
        <v>191.90509420795536</v>
      </c>
      <c r="O86" s="83">
        <v>72.083879423328966</v>
      </c>
      <c r="P86" s="83">
        <v>85.820895522388057</v>
      </c>
      <c r="Q86" s="83">
        <v>78.506629448708992</v>
      </c>
      <c r="R86" s="83">
        <v>127.78505897771953</v>
      </c>
      <c r="S86" s="83">
        <v>97.014925373134318</v>
      </c>
      <c r="T86" s="83">
        <v>113.39846475924634</v>
      </c>
    </row>
    <row r="87" spans="1:20" ht="12.75">
      <c r="A87" s="74">
        <v>5</v>
      </c>
      <c r="B87" s="74">
        <v>3</v>
      </c>
      <c r="C87" s="75">
        <v>3</v>
      </c>
      <c r="D87" s="65">
        <v>154012</v>
      </c>
      <c r="E87" s="26" t="s">
        <v>26</v>
      </c>
      <c r="F87" s="83">
        <v>769.68973747016707</v>
      </c>
      <c r="G87" s="83">
        <v>772.96248382923682</v>
      </c>
      <c r="H87" s="83">
        <v>771.26008690254503</v>
      </c>
      <c r="I87" s="83">
        <v>536.99284009546534</v>
      </c>
      <c r="J87" s="83">
        <v>523.93272962483832</v>
      </c>
      <c r="K87" s="83">
        <v>530.72625698324021</v>
      </c>
      <c r="L87" s="83">
        <v>232.69689737470168</v>
      </c>
      <c r="M87" s="83">
        <v>249.02975420439844</v>
      </c>
      <c r="N87" s="83">
        <v>240.53382991930476</v>
      </c>
      <c r="O87" s="83">
        <v>116.34844868735084</v>
      </c>
      <c r="P87" s="83">
        <v>116.42949547218629</v>
      </c>
      <c r="Q87" s="83">
        <v>116.38733705772812</v>
      </c>
      <c r="R87" s="83">
        <v>116.34844868735084</v>
      </c>
      <c r="S87" s="83">
        <v>132.60025873221215</v>
      </c>
      <c r="T87" s="83">
        <v>124.14649286157668</v>
      </c>
    </row>
    <row r="88" spans="1:20" ht="12.75">
      <c r="A88" s="74">
        <v>5</v>
      </c>
      <c r="B88" s="74">
        <v>3</v>
      </c>
      <c r="C88" s="75">
        <v>3</v>
      </c>
      <c r="D88" s="65">
        <v>154016</v>
      </c>
      <c r="E88" s="26" t="s">
        <v>27</v>
      </c>
      <c r="F88" s="83">
        <v>423.00248824993088</v>
      </c>
      <c r="G88" s="83">
        <v>384.95445195415812</v>
      </c>
      <c r="H88" s="83">
        <v>404.55840455840456</v>
      </c>
      <c r="I88" s="83">
        <v>215.64832734310201</v>
      </c>
      <c r="J88" s="83">
        <v>170.43784895680284</v>
      </c>
      <c r="K88" s="83">
        <v>193.73219373219374</v>
      </c>
      <c r="L88" s="83">
        <v>207.35416090682887</v>
      </c>
      <c r="M88" s="83">
        <v>214.51660299735528</v>
      </c>
      <c r="N88" s="83">
        <v>210.82621082621083</v>
      </c>
      <c r="O88" s="83">
        <v>124.41249654409731</v>
      </c>
      <c r="P88" s="83">
        <v>102.85042609462239</v>
      </c>
      <c r="Q88" s="83">
        <v>113.96011396011397</v>
      </c>
      <c r="R88" s="83">
        <v>82.941664362731558</v>
      </c>
      <c r="S88" s="83">
        <v>111.66617690273289</v>
      </c>
      <c r="T88" s="83">
        <v>96.866096866096868</v>
      </c>
    </row>
    <row r="89" spans="1:20" ht="12.75">
      <c r="A89" s="74">
        <v>5</v>
      </c>
      <c r="B89" s="74">
        <v>3</v>
      </c>
      <c r="C89" s="75">
        <v>3</v>
      </c>
      <c r="D89" s="65">
        <v>566012</v>
      </c>
      <c r="E89" s="26" t="s">
        <v>115</v>
      </c>
      <c r="F89" s="83">
        <v>172.94479981047144</v>
      </c>
      <c r="G89" s="83">
        <v>132.00498132004981</v>
      </c>
      <c r="H89" s="83">
        <v>152.986886838271</v>
      </c>
      <c r="I89" s="83">
        <v>130.30087656953327</v>
      </c>
      <c r="J89" s="83">
        <v>94.645080946450818</v>
      </c>
      <c r="K89" s="83">
        <v>112.91889266634288</v>
      </c>
      <c r="L89" s="83">
        <v>42.643923240938165</v>
      </c>
      <c r="M89" s="83">
        <v>37.359900373599004</v>
      </c>
      <c r="N89" s="83">
        <v>40.067994171928113</v>
      </c>
      <c r="O89" s="83">
        <v>16.58374792703151</v>
      </c>
      <c r="P89" s="83">
        <v>9.9626400996264</v>
      </c>
      <c r="Q89" s="83">
        <v>13.355998057309373</v>
      </c>
      <c r="R89" s="83">
        <v>26.060175313906658</v>
      </c>
      <c r="S89" s="83">
        <v>27.397260273972602</v>
      </c>
      <c r="T89" s="83">
        <v>26.711996114618746</v>
      </c>
    </row>
    <row r="90" spans="1:20" ht="12.75">
      <c r="A90" s="74">
        <v>5</v>
      </c>
      <c r="B90" s="74">
        <v>3</v>
      </c>
      <c r="C90" s="75">
        <v>3</v>
      </c>
      <c r="D90" s="65">
        <v>554020</v>
      </c>
      <c r="E90" s="26" t="s">
        <v>101</v>
      </c>
      <c r="F90" s="83">
        <v>486.91734534742682</v>
      </c>
      <c r="G90" s="83">
        <v>441.33872747333584</v>
      </c>
      <c r="H90" s="83">
        <v>464.80506735658844</v>
      </c>
      <c r="I90" s="83">
        <v>315.36995321434762</v>
      </c>
      <c r="J90" s="83">
        <v>246.41412283927914</v>
      </c>
      <c r="K90" s="83">
        <v>281.9163172450709</v>
      </c>
      <c r="L90" s="83">
        <v>171.5473921330792</v>
      </c>
      <c r="M90" s="83">
        <v>194.92460463405664</v>
      </c>
      <c r="N90" s="83">
        <v>182.88875011151754</v>
      </c>
      <c r="O90" s="83">
        <v>112.6321261479813</v>
      </c>
      <c r="P90" s="83">
        <v>125.04597278411181</v>
      </c>
      <c r="Q90" s="83">
        <v>118.65465251137479</v>
      </c>
      <c r="R90" s="83">
        <v>58.915265985097903</v>
      </c>
      <c r="S90" s="83">
        <v>69.878631849944838</v>
      </c>
      <c r="T90" s="83">
        <v>64.234097600142746</v>
      </c>
    </row>
    <row r="91" spans="1:20" ht="12.75">
      <c r="A91" s="74">
        <v>5</v>
      </c>
      <c r="B91" s="74">
        <v>3</v>
      </c>
      <c r="C91" s="75">
        <v>3</v>
      </c>
      <c r="D91" s="65">
        <v>374012</v>
      </c>
      <c r="E91" s="26" t="s">
        <v>75</v>
      </c>
      <c r="F91" s="83">
        <v>786.20433895790836</v>
      </c>
      <c r="G91" s="83">
        <v>586.21348100057287</v>
      </c>
      <c r="H91" s="83">
        <v>687.67638758231419</v>
      </c>
      <c r="I91" s="83">
        <v>528.462822176896</v>
      </c>
      <c r="J91" s="83">
        <v>399.08344472025971</v>
      </c>
      <c r="K91" s="83">
        <v>464.72248353715895</v>
      </c>
      <c r="L91" s="83">
        <v>257.74151678101242</v>
      </c>
      <c r="M91" s="83">
        <v>187.13003628031316</v>
      </c>
      <c r="N91" s="83">
        <v>222.95390404515524</v>
      </c>
      <c r="O91" s="83">
        <v>122.38086408307063</v>
      </c>
      <c r="P91" s="83">
        <v>106.93144930303609</v>
      </c>
      <c r="Q91" s="83">
        <v>114.76952022577611</v>
      </c>
      <c r="R91" s="83">
        <v>135.36065269794179</v>
      </c>
      <c r="S91" s="83">
        <v>80.198586977277074</v>
      </c>
      <c r="T91" s="83">
        <v>108.18438381937912</v>
      </c>
    </row>
    <row r="92" spans="1:20" ht="12.75">
      <c r="A92" s="74">
        <v>5</v>
      </c>
      <c r="B92" s="74">
        <v>3</v>
      </c>
      <c r="C92" s="75">
        <v>3</v>
      </c>
      <c r="D92" s="65">
        <v>158008</v>
      </c>
      <c r="E92" s="26" t="s">
        <v>31</v>
      </c>
      <c r="F92" s="83">
        <v>278.54195323246216</v>
      </c>
      <c r="G92" s="83">
        <v>216.71826625386998</v>
      </c>
      <c r="H92" s="83">
        <v>247.63542562338779</v>
      </c>
      <c r="I92" s="83">
        <v>123.79642365887207</v>
      </c>
      <c r="J92" s="83">
        <v>113.51909184726523</v>
      </c>
      <c r="K92" s="83">
        <v>118.65864144453998</v>
      </c>
      <c r="L92" s="83">
        <v>154.74552957359009</v>
      </c>
      <c r="M92" s="83">
        <v>103.19917440660475</v>
      </c>
      <c r="N92" s="83">
        <v>128.97678417884782</v>
      </c>
      <c r="O92" s="83">
        <v>51.581843191196697</v>
      </c>
      <c r="P92" s="83">
        <v>58.479532163742689</v>
      </c>
      <c r="Q92" s="83">
        <v>55.030094582975067</v>
      </c>
      <c r="R92" s="83">
        <v>103.16368638239339</v>
      </c>
      <c r="S92" s="83">
        <v>44.719642242862058</v>
      </c>
      <c r="T92" s="83">
        <v>73.946689595872741</v>
      </c>
    </row>
    <row r="93" spans="1:20" ht="12.75">
      <c r="A93" s="74">
        <v>5</v>
      </c>
      <c r="B93" s="74">
        <v>3</v>
      </c>
      <c r="C93" s="75">
        <v>3</v>
      </c>
      <c r="D93" s="65">
        <v>158012</v>
      </c>
      <c r="E93" s="26" t="s">
        <v>32</v>
      </c>
      <c r="F93" s="83">
        <v>508.96057347670251</v>
      </c>
      <c r="G93" s="83">
        <v>514.12872841444278</v>
      </c>
      <c r="H93" s="83">
        <v>511.42750093668042</v>
      </c>
      <c r="I93" s="83">
        <v>369.17562724014334</v>
      </c>
      <c r="J93" s="83">
        <v>364.99215070643652</v>
      </c>
      <c r="K93" s="83">
        <v>367.17871862120654</v>
      </c>
      <c r="L93" s="83">
        <v>139.78494623655914</v>
      </c>
      <c r="M93" s="83">
        <v>149.13657770800629</v>
      </c>
      <c r="N93" s="83">
        <v>144.24878231547396</v>
      </c>
      <c r="O93" s="83">
        <v>75.268817204301087</v>
      </c>
      <c r="P93" s="83">
        <v>86.342229199372056</v>
      </c>
      <c r="Q93" s="83">
        <v>80.55451479955039</v>
      </c>
      <c r="R93" s="83">
        <v>64.516129032258064</v>
      </c>
      <c r="S93" s="83">
        <v>62.794348508634229</v>
      </c>
      <c r="T93" s="83">
        <v>63.69426751592357</v>
      </c>
    </row>
    <row r="94" spans="1:20" ht="12.75">
      <c r="A94" s="74">
        <v>5</v>
      </c>
      <c r="B94" s="74">
        <v>3</v>
      </c>
      <c r="C94" s="75">
        <v>3</v>
      </c>
      <c r="D94" s="65">
        <v>334016</v>
      </c>
      <c r="E94" s="26" t="s">
        <v>59</v>
      </c>
      <c r="F94" s="83">
        <v>591.61147902869754</v>
      </c>
      <c r="G94" s="83">
        <v>588.51560638551348</v>
      </c>
      <c r="H94" s="83">
        <v>590.12260799816659</v>
      </c>
      <c r="I94" s="83">
        <v>403.97350993377484</v>
      </c>
      <c r="J94" s="83">
        <v>352.63283297593517</v>
      </c>
      <c r="K94" s="83">
        <v>379.28268591726822</v>
      </c>
      <c r="L94" s="83">
        <v>187.63796909492274</v>
      </c>
      <c r="M94" s="83">
        <v>235.88277340957825</v>
      </c>
      <c r="N94" s="83">
        <v>210.83992208089836</v>
      </c>
      <c r="O94" s="83">
        <v>108.16777041942605</v>
      </c>
      <c r="P94" s="83">
        <v>140.57660233500121</v>
      </c>
      <c r="Q94" s="83">
        <v>123.75386730835339</v>
      </c>
      <c r="R94" s="83">
        <v>79.47019867549669</v>
      </c>
      <c r="S94" s="83">
        <v>95.30617107457708</v>
      </c>
      <c r="T94" s="83">
        <v>87.086054772544969</v>
      </c>
    </row>
    <row r="95" spans="1:20" ht="12.75">
      <c r="A95" s="74">
        <v>5</v>
      </c>
      <c r="B95" s="74">
        <v>3</v>
      </c>
      <c r="C95" s="75">
        <v>3</v>
      </c>
      <c r="D95" s="65">
        <v>166012</v>
      </c>
      <c r="E95" s="26" t="s">
        <v>45</v>
      </c>
      <c r="F95" s="83">
        <v>202.66182698124621</v>
      </c>
      <c r="G95" s="83">
        <v>200.25429116338208</v>
      </c>
      <c r="H95" s="83">
        <v>201.48791072535647</v>
      </c>
      <c r="I95" s="83">
        <v>117.96733212341199</v>
      </c>
      <c r="J95" s="83">
        <v>117.60966306420852</v>
      </c>
      <c r="K95" s="83">
        <v>117.79293242405457</v>
      </c>
      <c r="L95" s="83">
        <v>84.694494857834243</v>
      </c>
      <c r="M95" s="83">
        <v>82.644628099173559</v>
      </c>
      <c r="N95" s="83">
        <v>83.694978301301916</v>
      </c>
      <c r="O95" s="83">
        <v>39.322444041137324</v>
      </c>
      <c r="P95" s="83">
        <v>47.679593134138585</v>
      </c>
      <c r="Q95" s="83">
        <v>43.397396156230627</v>
      </c>
      <c r="R95" s="83">
        <v>45.37205081669692</v>
      </c>
      <c r="S95" s="83">
        <v>34.965034965034967</v>
      </c>
      <c r="T95" s="83">
        <v>40.297582145071296</v>
      </c>
    </row>
    <row r="96" spans="1:20" ht="12.75">
      <c r="A96" s="74">
        <v>5</v>
      </c>
      <c r="B96" s="74">
        <v>3</v>
      </c>
      <c r="C96" s="75">
        <v>3</v>
      </c>
      <c r="D96" s="65">
        <v>766040</v>
      </c>
      <c r="E96" s="26" t="s">
        <v>127</v>
      </c>
      <c r="F96" s="83">
        <v>369.49870557778303</v>
      </c>
      <c r="G96" s="83">
        <v>286.62420382165607</v>
      </c>
      <c r="H96" s="83">
        <v>328.89208978513983</v>
      </c>
      <c r="I96" s="83">
        <v>240.05648387855973</v>
      </c>
      <c r="J96" s="83">
        <v>181.28368446839784</v>
      </c>
      <c r="K96" s="83">
        <v>211.25915256271759</v>
      </c>
      <c r="L96" s="83">
        <v>129.44222169922335</v>
      </c>
      <c r="M96" s="83">
        <v>105.34051935325822</v>
      </c>
      <c r="N96" s="83">
        <v>117.63293722242227</v>
      </c>
      <c r="O96" s="83">
        <v>68.251353259590488</v>
      </c>
      <c r="P96" s="83">
        <v>51.445369916707499</v>
      </c>
      <c r="Q96" s="83">
        <v>60.01680470531749</v>
      </c>
      <c r="R96" s="83">
        <v>61.190868439632858</v>
      </c>
      <c r="S96" s="83">
        <v>53.895149436550717</v>
      </c>
      <c r="T96" s="83">
        <v>57.616132517104795</v>
      </c>
    </row>
    <row r="97" spans="1:20" ht="12.75">
      <c r="A97" s="74">
        <v>5</v>
      </c>
      <c r="B97" s="74">
        <v>3</v>
      </c>
      <c r="C97" s="75">
        <v>3</v>
      </c>
      <c r="D97" s="65">
        <v>766044</v>
      </c>
      <c r="E97" s="26" t="s">
        <v>128</v>
      </c>
      <c r="F97" s="83">
        <v>335.94899460519861</v>
      </c>
      <c r="G97" s="83">
        <v>374.90436113236422</v>
      </c>
      <c r="H97" s="83">
        <v>355.04438054756844</v>
      </c>
      <c r="I97" s="83">
        <v>208.43550760176555</v>
      </c>
      <c r="J97" s="83">
        <v>206.57995409334353</v>
      </c>
      <c r="K97" s="83">
        <v>207.52594074259281</v>
      </c>
      <c r="L97" s="83">
        <v>127.51348700343306</v>
      </c>
      <c r="M97" s="83">
        <v>168.32440703902066</v>
      </c>
      <c r="N97" s="83">
        <v>147.51843980497563</v>
      </c>
      <c r="O97" s="83">
        <v>68.661108386463951</v>
      </c>
      <c r="P97" s="83">
        <v>81.611833715888807</v>
      </c>
      <c r="Q97" s="83">
        <v>75.009376172021504</v>
      </c>
      <c r="R97" s="83">
        <v>58.852378616969105</v>
      </c>
      <c r="S97" s="83">
        <v>86.712573323131849</v>
      </c>
      <c r="T97" s="83">
        <v>72.50906363295411</v>
      </c>
    </row>
    <row r="98" spans="1:20" ht="12.75">
      <c r="A98" s="74">
        <v>5</v>
      </c>
      <c r="B98" s="74">
        <v>3</v>
      </c>
      <c r="C98" s="75">
        <v>3</v>
      </c>
      <c r="D98" s="65">
        <v>758024</v>
      </c>
      <c r="E98" s="26" t="s">
        <v>124</v>
      </c>
      <c r="F98" s="83">
        <v>376.01376259523221</v>
      </c>
      <c r="G98" s="83">
        <v>244.80126349039227</v>
      </c>
      <c r="H98" s="83">
        <v>312.65887137773257</v>
      </c>
      <c r="I98" s="83">
        <v>238.3878102727943</v>
      </c>
      <c r="J98" s="83">
        <v>173.72992892866549</v>
      </c>
      <c r="K98" s="83">
        <v>207.16827656329434</v>
      </c>
      <c r="L98" s="83">
        <v>137.62595232243794</v>
      </c>
      <c r="M98" s="83">
        <v>71.071334561726772</v>
      </c>
      <c r="N98" s="83">
        <v>105.49059481443824</v>
      </c>
      <c r="O98" s="83">
        <v>66.355369869746866</v>
      </c>
      <c r="P98" s="83">
        <v>39.484074756514872</v>
      </c>
      <c r="Q98" s="83">
        <v>53.380782918149471</v>
      </c>
      <c r="R98" s="83">
        <v>71.270582452691073</v>
      </c>
      <c r="S98" s="83">
        <v>31.587259805211897</v>
      </c>
      <c r="T98" s="83">
        <v>52.109811896288768</v>
      </c>
    </row>
    <row r="99" spans="1:20" ht="12.75">
      <c r="A99" s="74">
        <v>5</v>
      </c>
      <c r="B99" s="74">
        <v>3</v>
      </c>
      <c r="C99" s="75">
        <v>3</v>
      </c>
      <c r="D99" s="65">
        <v>382032</v>
      </c>
      <c r="E99" s="26" t="s">
        <v>89</v>
      </c>
      <c r="F99" s="83">
        <v>560.9212481426448</v>
      </c>
      <c r="G99" s="83">
        <v>416.66666666666663</v>
      </c>
      <c r="H99" s="83">
        <v>492.57232212666139</v>
      </c>
      <c r="I99" s="83">
        <v>475.48291233283794</v>
      </c>
      <c r="J99" s="83">
        <v>330.03300330032999</v>
      </c>
      <c r="K99" s="83">
        <v>406.56763096168879</v>
      </c>
      <c r="L99" s="83">
        <v>85.43833580980683</v>
      </c>
      <c r="M99" s="83">
        <v>86.633663366336634</v>
      </c>
      <c r="N99" s="83">
        <v>86.004691164972627</v>
      </c>
      <c r="O99" s="83">
        <v>40.861812778603273</v>
      </c>
      <c r="P99" s="83">
        <v>33.003300330033007</v>
      </c>
      <c r="Q99" s="83">
        <v>37.138389366692728</v>
      </c>
      <c r="R99" s="83">
        <v>44.576523031203564</v>
      </c>
      <c r="S99" s="83">
        <v>53.630363036303628</v>
      </c>
      <c r="T99" s="83">
        <v>48.866301798279906</v>
      </c>
    </row>
    <row r="100" spans="1:20" ht="12.75">
      <c r="A100" s="74">
        <v>5</v>
      </c>
      <c r="B100" s="74">
        <v>3</v>
      </c>
      <c r="C100" s="75">
        <v>3</v>
      </c>
      <c r="D100" s="65">
        <v>158024</v>
      </c>
      <c r="E100" s="26" t="s">
        <v>35</v>
      </c>
      <c r="F100" s="83">
        <v>500.74000986679823</v>
      </c>
      <c r="G100" s="83">
        <v>416.88379364252216</v>
      </c>
      <c r="H100" s="83">
        <v>459.95945261023826</v>
      </c>
      <c r="I100" s="83">
        <v>325.6043413912185</v>
      </c>
      <c r="J100" s="83">
        <v>270.97446586763942</v>
      </c>
      <c r="K100" s="83">
        <v>299.03699949315762</v>
      </c>
      <c r="L100" s="83">
        <v>175.13566847557965</v>
      </c>
      <c r="M100" s="83">
        <v>145.90932777488274</v>
      </c>
      <c r="N100" s="83">
        <v>160.92245311708061</v>
      </c>
      <c r="O100" s="83">
        <v>96.201282683769108</v>
      </c>
      <c r="P100" s="83">
        <v>59.927045336112556</v>
      </c>
      <c r="Q100" s="83">
        <v>78.560567663456652</v>
      </c>
      <c r="R100" s="83">
        <v>78.93438579181057</v>
      </c>
      <c r="S100" s="83">
        <v>85.982282438770184</v>
      </c>
      <c r="T100" s="83">
        <v>82.361885453623927</v>
      </c>
    </row>
    <row r="101" spans="1:20" ht="12.75">
      <c r="A101" s="74">
        <v>5</v>
      </c>
      <c r="B101" s="74">
        <v>3</v>
      </c>
      <c r="C101" s="75">
        <v>3</v>
      </c>
      <c r="D101" s="65">
        <v>166016</v>
      </c>
      <c r="E101" s="26" t="s">
        <v>255</v>
      </c>
      <c r="F101" s="83">
        <v>582.91696407328095</v>
      </c>
      <c r="G101" s="83">
        <v>513.09177466278766</v>
      </c>
      <c r="H101" s="83">
        <v>549.84969939879761</v>
      </c>
      <c r="I101" s="83">
        <v>321.19914346895075</v>
      </c>
      <c r="J101" s="83">
        <v>306.79714361280088</v>
      </c>
      <c r="K101" s="83">
        <v>314.37875751503003</v>
      </c>
      <c r="L101" s="83">
        <v>261.71782060433026</v>
      </c>
      <c r="M101" s="83">
        <v>206.29463104998678</v>
      </c>
      <c r="N101" s="83">
        <v>235.47094188376752</v>
      </c>
      <c r="O101" s="83">
        <v>154.65143944801332</v>
      </c>
      <c r="P101" s="83">
        <v>121.66093626024862</v>
      </c>
      <c r="Q101" s="83">
        <v>139.02805611222445</v>
      </c>
      <c r="R101" s="83">
        <v>107.06638115631691</v>
      </c>
      <c r="S101" s="83">
        <v>84.633694789738172</v>
      </c>
      <c r="T101" s="83">
        <v>96.442885771543075</v>
      </c>
    </row>
    <row r="102" spans="1:20" ht="12.75">
      <c r="A102" s="74">
        <v>5</v>
      </c>
      <c r="B102" s="74">
        <v>3</v>
      </c>
      <c r="C102" s="75">
        <v>3</v>
      </c>
      <c r="D102" s="65">
        <v>978028</v>
      </c>
      <c r="E102" s="26" t="s">
        <v>163</v>
      </c>
      <c r="F102" s="83">
        <v>821.26696832579182</v>
      </c>
      <c r="G102" s="83">
        <v>710.27581156944098</v>
      </c>
      <c r="H102" s="83">
        <v>767.87601268052128</v>
      </c>
      <c r="I102" s="83">
        <v>599.54751131221724</v>
      </c>
      <c r="J102" s="83">
        <v>478.39882841103241</v>
      </c>
      <c r="K102" s="83">
        <v>541.27040037571908</v>
      </c>
      <c r="L102" s="83">
        <v>221.71945701357467</v>
      </c>
      <c r="M102" s="83">
        <v>231.87698315840859</v>
      </c>
      <c r="N102" s="83">
        <v>226.60561230480218</v>
      </c>
      <c r="O102" s="83">
        <v>52.036199095022624</v>
      </c>
      <c r="P102" s="83">
        <v>82.987551867219921</v>
      </c>
      <c r="Q102" s="83">
        <v>66.924973582247276</v>
      </c>
      <c r="R102" s="83">
        <v>169.68325791855202</v>
      </c>
      <c r="S102" s="83">
        <v>148.88943129118866</v>
      </c>
      <c r="T102" s="83">
        <v>159.68063872255487</v>
      </c>
    </row>
    <row r="103" spans="1:20" ht="12.75">
      <c r="A103" s="74">
        <v>5</v>
      </c>
      <c r="B103" s="74">
        <v>3</v>
      </c>
      <c r="C103" s="75">
        <v>3</v>
      </c>
      <c r="D103" s="65">
        <v>974040</v>
      </c>
      <c r="E103" s="26" t="s">
        <v>158</v>
      </c>
      <c r="F103" s="83">
        <v>445.51349090148494</v>
      </c>
      <c r="G103" s="83">
        <v>370.29016890428755</v>
      </c>
      <c r="H103" s="83">
        <v>408.55410150015962</v>
      </c>
      <c r="I103" s="83">
        <v>250.99351600083659</v>
      </c>
      <c r="J103" s="83">
        <v>192.72412299696842</v>
      </c>
      <c r="K103" s="83">
        <v>222.36408128524312</v>
      </c>
      <c r="L103" s="83">
        <v>194.51997490064841</v>
      </c>
      <c r="M103" s="83">
        <v>177.56604590731916</v>
      </c>
      <c r="N103" s="83">
        <v>186.19002021491647</v>
      </c>
      <c r="O103" s="83">
        <v>89.939343233633139</v>
      </c>
      <c r="P103" s="83">
        <v>73.6249458640104</v>
      </c>
      <c r="Q103" s="83">
        <v>81.923608894563259</v>
      </c>
      <c r="R103" s="83">
        <v>104.58063166701528</v>
      </c>
      <c r="S103" s="83">
        <v>103.94110004330879</v>
      </c>
      <c r="T103" s="83">
        <v>104.26641132035323</v>
      </c>
    </row>
    <row r="104" spans="1:20" ht="12.75">
      <c r="A104" s="74">
        <v>5</v>
      </c>
      <c r="B104" s="74">
        <v>3</v>
      </c>
      <c r="C104" s="75">
        <v>3</v>
      </c>
      <c r="D104" s="65">
        <v>170044</v>
      </c>
      <c r="E104" s="26" t="s">
        <v>52</v>
      </c>
      <c r="F104" s="83">
        <v>731.92239858906521</v>
      </c>
      <c r="G104" s="83">
        <v>501.56739811912223</v>
      </c>
      <c r="H104" s="83">
        <v>620.44902912621365</v>
      </c>
      <c r="I104" s="83">
        <v>411.52263374485597</v>
      </c>
      <c r="J104" s="83">
        <v>231.97492163009409</v>
      </c>
      <c r="K104" s="83">
        <v>324.63592233009706</v>
      </c>
      <c r="L104" s="83">
        <v>320.3997648442093</v>
      </c>
      <c r="M104" s="83">
        <v>269.59247648902823</v>
      </c>
      <c r="N104" s="83">
        <v>295.81310679611653</v>
      </c>
      <c r="O104" s="83">
        <v>208.70076425631981</v>
      </c>
      <c r="P104" s="83">
        <v>147.33542319749216</v>
      </c>
      <c r="Q104" s="83">
        <v>179.00485436893203</v>
      </c>
      <c r="R104" s="83">
        <v>111.69900058788947</v>
      </c>
      <c r="S104" s="83">
        <v>122.25705329153605</v>
      </c>
      <c r="T104" s="83">
        <v>116.80825242718447</v>
      </c>
    </row>
    <row r="105" spans="1:20" ht="12.75">
      <c r="A105" s="74">
        <v>5</v>
      </c>
      <c r="B105" s="74">
        <v>3</v>
      </c>
      <c r="C105" s="75">
        <v>3</v>
      </c>
      <c r="D105" s="65">
        <v>562036</v>
      </c>
      <c r="E105" s="26" t="s">
        <v>113</v>
      </c>
      <c r="F105" s="83">
        <v>476.36909227306825</v>
      </c>
      <c r="G105" s="83">
        <v>460.62992125984255</v>
      </c>
      <c r="H105" s="83">
        <v>468.68997310795237</v>
      </c>
      <c r="I105" s="83">
        <v>292.57314328582146</v>
      </c>
      <c r="J105" s="83">
        <v>263.77952755905511</v>
      </c>
      <c r="K105" s="83">
        <v>278.52477910103727</v>
      </c>
      <c r="L105" s="83">
        <v>183.79594898724682</v>
      </c>
      <c r="M105" s="83">
        <v>196.85039370078741</v>
      </c>
      <c r="N105" s="83">
        <v>190.1651940069151</v>
      </c>
      <c r="O105" s="83">
        <v>82.520630157539387</v>
      </c>
      <c r="P105" s="83">
        <v>62.99212598425197</v>
      </c>
      <c r="Q105" s="83">
        <v>72.992700729927009</v>
      </c>
      <c r="R105" s="83">
        <v>101.27531882970742</v>
      </c>
      <c r="S105" s="83">
        <v>133.85826771653544</v>
      </c>
      <c r="T105" s="83">
        <v>117.17249327698809</v>
      </c>
    </row>
    <row r="106" spans="1:20" ht="12.75">
      <c r="A106" s="74">
        <v>5</v>
      </c>
      <c r="B106" s="74">
        <v>3</v>
      </c>
      <c r="C106" s="75">
        <v>3</v>
      </c>
      <c r="D106" s="65">
        <v>978040</v>
      </c>
      <c r="E106" s="26" t="s">
        <v>166</v>
      </c>
      <c r="F106" s="83">
        <v>494.21661409043111</v>
      </c>
      <c r="G106" s="83">
        <v>422.32277526395177</v>
      </c>
      <c r="H106" s="83">
        <v>459.58219800181649</v>
      </c>
      <c r="I106" s="83">
        <v>280.40658955485452</v>
      </c>
      <c r="J106" s="83">
        <v>263.95173453996983</v>
      </c>
      <c r="K106" s="83">
        <v>272.47956403269757</v>
      </c>
      <c r="L106" s="83">
        <v>213.81002453557659</v>
      </c>
      <c r="M106" s="83">
        <v>158.37104072398191</v>
      </c>
      <c r="N106" s="83">
        <v>187.10263396911898</v>
      </c>
      <c r="O106" s="83">
        <v>119.17280056081317</v>
      </c>
      <c r="P106" s="83">
        <v>67.873303167420815</v>
      </c>
      <c r="Q106" s="83">
        <v>94.459582198001826</v>
      </c>
      <c r="R106" s="83">
        <v>94.637223974763415</v>
      </c>
      <c r="S106" s="83">
        <v>90.497737556561091</v>
      </c>
      <c r="T106" s="83">
        <v>92.643051771117158</v>
      </c>
    </row>
    <row r="107" spans="1:20" ht="12.75">
      <c r="A107" s="74">
        <v>5</v>
      </c>
      <c r="B107" s="74">
        <v>3</v>
      </c>
      <c r="C107" s="75">
        <v>3</v>
      </c>
      <c r="D107" s="65">
        <v>158036</v>
      </c>
      <c r="E107" s="26" t="s">
        <v>39</v>
      </c>
      <c r="F107" s="83">
        <v>421.92046556741025</v>
      </c>
      <c r="G107" s="83">
        <v>356.58914728682169</v>
      </c>
      <c r="H107" s="83">
        <v>390.29271953965474</v>
      </c>
      <c r="I107" s="83">
        <v>237.6333656644035</v>
      </c>
      <c r="J107" s="83">
        <v>165.37467700258398</v>
      </c>
      <c r="K107" s="83">
        <v>202.65198899174382</v>
      </c>
      <c r="L107" s="83">
        <v>184.2870999030068</v>
      </c>
      <c r="M107" s="83">
        <v>191.21447028423773</v>
      </c>
      <c r="N107" s="83">
        <v>187.64073054791095</v>
      </c>
      <c r="O107" s="83">
        <v>101.84287099903007</v>
      </c>
      <c r="P107" s="83">
        <v>108.52713178294573</v>
      </c>
      <c r="Q107" s="83">
        <v>105.07880910683012</v>
      </c>
      <c r="R107" s="83">
        <v>82.444228903976722</v>
      </c>
      <c r="S107" s="83">
        <v>82.68733850129199</v>
      </c>
      <c r="T107" s="83">
        <v>82.561921441080798</v>
      </c>
    </row>
    <row r="108" spans="1:20" ht="12.75">
      <c r="A108" s="74">
        <v>5</v>
      </c>
      <c r="B108" s="74">
        <v>3</v>
      </c>
      <c r="C108" s="75">
        <v>3</v>
      </c>
      <c r="D108" s="65">
        <v>334036</v>
      </c>
      <c r="E108" s="26" t="s">
        <v>61</v>
      </c>
      <c r="F108" s="83">
        <v>500.64184852374842</v>
      </c>
      <c r="G108" s="83">
        <v>396.73913043478262</v>
      </c>
      <c r="H108" s="83">
        <v>450.1650165016502</v>
      </c>
      <c r="I108" s="83">
        <v>305.51989730423617</v>
      </c>
      <c r="J108" s="83">
        <v>211.95652173913044</v>
      </c>
      <c r="K108" s="83">
        <v>260.06600660066005</v>
      </c>
      <c r="L108" s="83">
        <v>195.1219512195122</v>
      </c>
      <c r="M108" s="83">
        <v>184.78260869565219</v>
      </c>
      <c r="N108" s="83">
        <v>190.0990099009901</v>
      </c>
      <c r="O108" s="83">
        <v>115.53273427471117</v>
      </c>
      <c r="P108" s="83">
        <v>122.28260869565219</v>
      </c>
      <c r="Q108" s="83">
        <v>118.81188118811882</v>
      </c>
      <c r="R108" s="83">
        <v>79.589216944801024</v>
      </c>
      <c r="S108" s="83">
        <v>62.5</v>
      </c>
      <c r="T108" s="83">
        <v>71.287128712871294</v>
      </c>
    </row>
    <row r="109" spans="1:20" ht="12.75">
      <c r="A109" s="77"/>
      <c r="B109" s="77"/>
      <c r="C109" s="77"/>
      <c r="D109" s="69"/>
      <c r="E109" s="71" t="s">
        <v>212</v>
      </c>
      <c r="F109" s="162">
        <v>488.19682556051112</v>
      </c>
      <c r="G109" s="162">
        <v>412.83773259915529</v>
      </c>
      <c r="H109" s="162">
        <v>451.72361804588627</v>
      </c>
      <c r="I109" s="162">
        <v>313.49093815256907</v>
      </c>
      <c r="J109" s="162">
        <v>249.75491767982629</v>
      </c>
      <c r="K109" s="162">
        <v>282.64320618675555</v>
      </c>
      <c r="L109" s="162">
        <v>174.70588740794213</v>
      </c>
      <c r="M109" s="162">
        <v>163.08281491932897</v>
      </c>
      <c r="N109" s="162">
        <v>169.08041185913069</v>
      </c>
      <c r="O109" s="162">
        <v>87.82558629164626</v>
      </c>
      <c r="P109" s="162">
        <v>83.831896433250577</v>
      </c>
      <c r="Q109" s="162">
        <v>85.892671851858424</v>
      </c>
      <c r="R109" s="162">
        <v>86.880301116295854</v>
      </c>
      <c r="S109" s="162">
        <v>79.250918486078405</v>
      </c>
      <c r="T109" s="162">
        <v>83.187740007272282</v>
      </c>
    </row>
    <row r="110" spans="1:20" ht="12.75">
      <c r="A110" s="74">
        <v>6</v>
      </c>
      <c r="B110" s="74">
        <v>4</v>
      </c>
      <c r="C110" s="75">
        <v>3</v>
      </c>
      <c r="D110" s="65">
        <v>554004</v>
      </c>
      <c r="E110" s="26" t="s">
        <v>98</v>
      </c>
      <c r="F110" s="83">
        <v>265.29269896952422</v>
      </c>
      <c r="G110" s="83">
        <v>242.53731343283582</v>
      </c>
      <c r="H110" s="83">
        <v>254.2660187591818</v>
      </c>
      <c r="I110" s="83">
        <v>190.74764306073232</v>
      </c>
      <c r="J110" s="83">
        <v>144.58955223880599</v>
      </c>
      <c r="K110" s="83">
        <v>168.38060797830263</v>
      </c>
      <c r="L110" s="83">
        <v>74.545055908791923</v>
      </c>
      <c r="M110" s="83">
        <v>97.947761194029852</v>
      </c>
      <c r="N110" s="83">
        <v>85.885410780879198</v>
      </c>
      <c r="O110" s="83">
        <v>57.005042753782064</v>
      </c>
      <c r="P110" s="83">
        <v>67.630597014925371</v>
      </c>
      <c r="Q110" s="83">
        <v>62.153915696688891</v>
      </c>
      <c r="R110" s="83">
        <v>17.540013155009866</v>
      </c>
      <c r="S110" s="83">
        <v>30.317164179104477</v>
      </c>
      <c r="T110" s="83">
        <v>23.731495084190307</v>
      </c>
    </row>
    <row r="111" spans="1:20" ht="12.75">
      <c r="A111" s="74">
        <v>6</v>
      </c>
      <c r="B111" s="74">
        <v>4</v>
      </c>
      <c r="C111" s="75">
        <v>3</v>
      </c>
      <c r="D111" s="65">
        <v>382008</v>
      </c>
      <c r="E111" s="26" t="s">
        <v>84</v>
      </c>
      <c r="F111" s="83">
        <v>257.32383214568489</v>
      </c>
      <c r="G111" s="83">
        <v>229.33794893985288</v>
      </c>
      <c r="H111" s="83">
        <v>243.9528633450486</v>
      </c>
      <c r="I111" s="83">
        <v>142.51781472684087</v>
      </c>
      <c r="J111" s="83">
        <v>147.12245781047164</v>
      </c>
      <c r="K111" s="83">
        <v>144.71780028943559</v>
      </c>
      <c r="L111" s="83">
        <v>114.80601741884404</v>
      </c>
      <c r="M111" s="83">
        <v>82.215491129381221</v>
      </c>
      <c r="N111" s="83">
        <v>99.235063055612983</v>
      </c>
      <c r="O111" s="83">
        <v>27.711797307996832</v>
      </c>
      <c r="P111" s="83">
        <v>38.944180008654264</v>
      </c>
      <c r="Q111" s="83">
        <v>33.078354351870992</v>
      </c>
      <c r="R111" s="83">
        <v>87.094220110847189</v>
      </c>
      <c r="S111" s="83">
        <v>43.271311120726956</v>
      </c>
      <c r="T111" s="83">
        <v>66.156708703741984</v>
      </c>
    </row>
    <row r="112" spans="1:20" ht="12.75">
      <c r="A112" s="74">
        <v>6</v>
      </c>
      <c r="B112" s="74">
        <v>4</v>
      </c>
      <c r="C112" s="79">
        <v>3</v>
      </c>
      <c r="D112" s="65">
        <v>554012</v>
      </c>
      <c r="E112" s="26" t="s">
        <v>100</v>
      </c>
      <c r="F112" s="83">
        <v>805.12152777777771</v>
      </c>
      <c r="G112" s="83">
        <v>698.92473118279565</v>
      </c>
      <c r="H112" s="83">
        <v>753.99504839072688</v>
      </c>
      <c r="I112" s="83">
        <v>640.19097222222229</v>
      </c>
      <c r="J112" s="83">
        <v>532.95932678821885</v>
      </c>
      <c r="K112" s="83">
        <v>588.56628404231378</v>
      </c>
      <c r="L112" s="83">
        <v>164.93055555555557</v>
      </c>
      <c r="M112" s="83">
        <v>165.96540439457689</v>
      </c>
      <c r="N112" s="83">
        <v>165.42876434841324</v>
      </c>
      <c r="O112" s="83">
        <v>71.614583333333329</v>
      </c>
      <c r="P112" s="83">
        <v>79.476390836839641</v>
      </c>
      <c r="Q112" s="83">
        <v>75.399504839072705</v>
      </c>
      <c r="R112" s="83">
        <v>93.315972222222214</v>
      </c>
      <c r="S112" s="83">
        <v>86.489013557737252</v>
      </c>
      <c r="T112" s="83">
        <v>90.029259509340534</v>
      </c>
    </row>
    <row r="113" spans="1:20" ht="12.75">
      <c r="A113" s="74">
        <v>6</v>
      </c>
      <c r="B113" s="74">
        <v>4</v>
      </c>
      <c r="C113" s="75">
        <v>3</v>
      </c>
      <c r="D113" s="65">
        <v>382012</v>
      </c>
      <c r="E113" s="26" t="s">
        <v>85</v>
      </c>
      <c r="F113" s="83">
        <v>228.87323943661971</v>
      </c>
      <c r="G113" s="83">
        <v>199.61365099806824</v>
      </c>
      <c r="H113" s="83">
        <v>214.92170709241631</v>
      </c>
      <c r="I113" s="83">
        <v>144.75743348982786</v>
      </c>
      <c r="J113" s="83">
        <v>109.46555054732775</v>
      </c>
      <c r="K113" s="83">
        <v>127.92958755500973</v>
      </c>
      <c r="L113" s="83">
        <v>84.115805946791866</v>
      </c>
      <c r="M113" s="83">
        <v>90.1481004507405</v>
      </c>
      <c r="N113" s="83">
        <v>86.992119537406609</v>
      </c>
      <c r="O113" s="83">
        <v>46.948356807511736</v>
      </c>
      <c r="P113" s="83">
        <v>51.513200257565998</v>
      </c>
      <c r="Q113" s="83">
        <v>49.124961621123738</v>
      </c>
      <c r="R113" s="83">
        <v>37.167449139280123</v>
      </c>
      <c r="S113" s="83">
        <v>38.634900193174502</v>
      </c>
      <c r="T113" s="83">
        <v>37.867157916282878</v>
      </c>
    </row>
    <row r="114" spans="1:20" ht="12.75">
      <c r="A114" s="74">
        <v>6</v>
      </c>
      <c r="B114" s="74">
        <v>4</v>
      </c>
      <c r="C114" s="75">
        <v>3</v>
      </c>
      <c r="D114" s="65">
        <v>758004</v>
      </c>
      <c r="E114" s="26" t="s">
        <v>122</v>
      </c>
      <c r="F114" s="83">
        <v>263.21420928739565</v>
      </c>
      <c r="G114" s="83">
        <v>185.35469107551486</v>
      </c>
      <c r="H114" s="83">
        <v>225.58885325666262</v>
      </c>
      <c r="I114" s="83">
        <v>190.45580997218062</v>
      </c>
      <c r="J114" s="83">
        <v>109.83981693363845</v>
      </c>
      <c r="K114" s="83">
        <v>151.49839654981756</v>
      </c>
      <c r="L114" s="83">
        <v>72.758399315215073</v>
      </c>
      <c r="M114" s="83">
        <v>75.514874141876433</v>
      </c>
      <c r="N114" s="83">
        <v>74.090456706845075</v>
      </c>
      <c r="O114" s="83">
        <v>42.799058420714744</v>
      </c>
      <c r="P114" s="83">
        <v>27.459954233409611</v>
      </c>
      <c r="Q114" s="83">
        <v>35.386486785358841</v>
      </c>
      <c r="R114" s="83">
        <v>29.959340894500322</v>
      </c>
      <c r="S114" s="83">
        <v>48.054919908466822</v>
      </c>
      <c r="T114" s="83">
        <v>38.703969921486234</v>
      </c>
    </row>
    <row r="115" spans="1:20" ht="12.75">
      <c r="A115" s="74">
        <v>6</v>
      </c>
      <c r="B115" s="74">
        <v>4</v>
      </c>
      <c r="C115" s="75">
        <v>3</v>
      </c>
      <c r="D115" s="65">
        <v>558012</v>
      </c>
      <c r="E115" s="26" t="s">
        <v>102</v>
      </c>
      <c r="F115" s="83">
        <v>563.64117491399838</v>
      </c>
      <c r="G115" s="83">
        <v>544.08482142857133</v>
      </c>
      <c r="H115" s="83">
        <v>554.12196115713709</v>
      </c>
      <c r="I115" s="83">
        <v>431.33103995766072</v>
      </c>
      <c r="J115" s="83">
        <v>415.73660714285705</v>
      </c>
      <c r="K115" s="83">
        <v>423.74032323781068</v>
      </c>
      <c r="L115" s="83">
        <v>132.31013495633763</v>
      </c>
      <c r="M115" s="83">
        <v>128.34821428571428</v>
      </c>
      <c r="N115" s="83">
        <v>130.38163791932635</v>
      </c>
      <c r="O115" s="83">
        <v>60.862662079915317</v>
      </c>
      <c r="P115" s="83">
        <v>80.915178571428584</v>
      </c>
      <c r="Q115" s="83">
        <v>70.623387206301771</v>
      </c>
      <c r="R115" s="83">
        <v>71.447472876422339</v>
      </c>
      <c r="S115" s="83">
        <v>47.433035714285708</v>
      </c>
      <c r="T115" s="83">
        <v>59.758250713024587</v>
      </c>
    </row>
    <row r="116" spans="1:20" ht="12.75">
      <c r="A116" s="74">
        <v>6</v>
      </c>
      <c r="B116" s="74">
        <v>4</v>
      </c>
      <c r="C116" s="75">
        <v>3</v>
      </c>
      <c r="D116" s="65">
        <v>558016</v>
      </c>
      <c r="E116" s="26" t="s">
        <v>103</v>
      </c>
      <c r="F116" s="83">
        <v>679.15208890718236</v>
      </c>
      <c r="G116" s="83">
        <v>510.08841532532301</v>
      </c>
      <c r="H116" s="83">
        <v>598.70550161812298</v>
      </c>
      <c r="I116" s="83">
        <v>450.71002263840279</v>
      </c>
      <c r="J116" s="83">
        <v>349.12718204488777</v>
      </c>
      <c r="K116" s="83">
        <v>402.37324703344115</v>
      </c>
      <c r="L116" s="83">
        <v>228.44206626877957</v>
      </c>
      <c r="M116" s="83">
        <v>160.96123328043527</v>
      </c>
      <c r="N116" s="83">
        <v>196.33225458468178</v>
      </c>
      <c r="O116" s="83">
        <v>117.30808808396789</v>
      </c>
      <c r="P116" s="83">
        <v>90.682384946724099</v>
      </c>
      <c r="Q116" s="83">
        <v>104.63861920172599</v>
      </c>
      <c r="R116" s="83">
        <v>111.13397818481168</v>
      </c>
      <c r="S116" s="83">
        <v>70.278848333711181</v>
      </c>
      <c r="T116" s="83">
        <v>91.693635382955762</v>
      </c>
    </row>
    <row r="117" spans="1:20" ht="12.75">
      <c r="A117" s="74">
        <v>6</v>
      </c>
      <c r="B117" s="74">
        <v>4</v>
      </c>
      <c r="C117" s="75">
        <v>3</v>
      </c>
      <c r="D117" s="65">
        <v>566008</v>
      </c>
      <c r="E117" s="26" t="s">
        <v>114</v>
      </c>
      <c r="F117" s="83">
        <v>232.36741388737013</v>
      </c>
      <c r="G117" s="83">
        <v>214.74992935857588</v>
      </c>
      <c r="H117" s="83">
        <v>223.70432124496318</v>
      </c>
      <c r="I117" s="83">
        <v>117.55057408419903</v>
      </c>
      <c r="J117" s="83">
        <v>107.37496467928794</v>
      </c>
      <c r="K117" s="83">
        <v>112.54689453939142</v>
      </c>
      <c r="L117" s="83">
        <v>114.81683980317113</v>
      </c>
      <c r="M117" s="83">
        <v>107.37496467928794</v>
      </c>
      <c r="N117" s="83">
        <v>111.15742670557177</v>
      </c>
      <c r="O117" s="83">
        <v>68.343357025697102</v>
      </c>
      <c r="P117" s="83">
        <v>56.513139304888384</v>
      </c>
      <c r="Q117" s="83">
        <v>62.526052521884118</v>
      </c>
      <c r="R117" s="83">
        <v>46.473482777474032</v>
      </c>
      <c r="S117" s="83">
        <v>50.861825374399544</v>
      </c>
      <c r="T117" s="83">
        <v>48.631374183687647</v>
      </c>
    </row>
    <row r="118" spans="1:20" ht="12.75">
      <c r="A118" s="74">
        <v>6</v>
      </c>
      <c r="B118" s="74">
        <v>4</v>
      </c>
      <c r="C118" s="75">
        <v>3</v>
      </c>
      <c r="D118" s="65">
        <v>370004</v>
      </c>
      <c r="E118" s="26" t="s">
        <v>71</v>
      </c>
      <c r="F118" s="83">
        <v>466.55941162951046</v>
      </c>
      <c r="G118" s="83">
        <v>270.13871988318323</v>
      </c>
      <c r="H118" s="83">
        <v>371.15839243498817</v>
      </c>
      <c r="I118" s="83">
        <v>245.92047805102274</v>
      </c>
      <c r="J118" s="83">
        <v>146.02092966658552</v>
      </c>
      <c r="K118" s="83">
        <v>197.39952718676125</v>
      </c>
      <c r="L118" s="83">
        <v>220.63893357848769</v>
      </c>
      <c r="M118" s="83">
        <v>124.11779021659771</v>
      </c>
      <c r="N118" s="83">
        <v>173.75886524822695</v>
      </c>
      <c r="O118" s="83">
        <v>126.40772236267524</v>
      </c>
      <c r="P118" s="83">
        <v>75.44414699440253</v>
      </c>
      <c r="Q118" s="83">
        <v>101.65484633569741</v>
      </c>
      <c r="R118" s="83">
        <v>94.231211215812465</v>
      </c>
      <c r="S118" s="83">
        <v>48.673643222195182</v>
      </c>
      <c r="T118" s="83">
        <v>72.104018912529554</v>
      </c>
    </row>
    <row r="119" spans="1:20" ht="12.75">
      <c r="A119" s="74">
        <v>6</v>
      </c>
      <c r="B119" s="74">
        <v>4</v>
      </c>
      <c r="C119" s="75">
        <v>3</v>
      </c>
      <c r="D119" s="65">
        <v>562016</v>
      </c>
      <c r="E119" s="26" t="s">
        <v>108</v>
      </c>
      <c r="F119" s="83">
        <v>412.56830601092901</v>
      </c>
      <c r="G119" s="83">
        <v>458.60974906259008</v>
      </c>
      <c r="H119" s="83">
        <v>434.96562368457973</v>
      </c>
      <c r="I119" s="83">
        <v>248.63387978142075</v>
      </c>
      <c r="J119" s="83">
        <v>294.20248053071822</v>
      </c>
      <c r="K119" s="83">
        <v>270.80117861652866</v>
      </c>
      <c r="L119" s="83">
        <v>163.9344262295082</v>
      </c>
      <c r="M119" s="83">
        <v>164.40726853187195</v>
      </c>
      <c r="N119" s="83">
        <v>164.16444506805107</v>
      </c>
      <c r="O119" s="83">
        <v>90.163934426229517</v>
      </c>
      <c r="P119" s="83">
        <v>112.48918373233343</v>
      </c>
      <c r="Q119" s="83">
        <v>101.02427388803143</v>
      </c>
      <c r="R119" s="83">
        <v>73.770491803278688</v>
      </c>
      <c r="S119" s="83">
        <v>51.918084799538512</v>
      </c>
      <c r="T119" s="83">
        <v>63.140171180019642</v>
      </c>
    </row>
    <row r="120" spans="1:20" ht="12.75">
      <c r="A120" s="74">
        <v>6</v>
      </c>
      <c r="B120" s="74">
        <v>4</v>
      </c>
      <c r="C120" s="75">
        <v>3</v>
      </c>
      <c r="D120" s="65">
        <v>382020</v>
      </c>
      <c r="E120" s="26" t="s">
        <v>86</v>
      </c>
      <c r="F120" s="83">
        <v>469.50991395435841</v>
      </c>
      <c r="G120" s="83">
        <v>407.30337078651689</v>
      </c>
      <c r="H120" s="83">
        <v>439.49661181026141</v>
      </c>
      <c r="I120" s="83">
        <v>357.27646838757948</v>
      </c>
      <c r="J120" s="83">
        <v>282.90529695024082</v>
      </c>
      <c r="K120" s="83">
        <v>321.39399806389156</v>
      </c>
      <c r="L120" s="83">
        <v>112.2334455667789</v>
      </c>
      <c r="M120" s="83">
        <v>124.39807383627608</v>
      </c>
      <c r="N120" s="83">
        <v>118.1026137463698</v>
      </c>
      <c r="O120" s="83">
        <v>54.246165357276467</v>
      </c>
      <c r="P120" s="83">
        <v>68.218298555377217</v>
      </c>
      <c r="Q120" s="83">
        <v>60.98741529525654</v>
      </c>
      <c r="R120" s="83">
        <v>57.98728020950243</v>
      </c>
      <c r="S120" s="83">
        <v>56.179775280898873</v>
      </c>
      <c r="T120" s="83">
        <v>57.115198451113265</v>
      </c>
    </row>
    <row r="121" spans="1:20" ht="12.75">
      <c r="A121" s="74">
        <v>6</v>
      </c>
      <c r="B121" s="74">
        <v>4</v>
      </c>
      <c r="C121" s="75">
        <v>3</v>
      </c>
      <c r="D121" s="65">
        <v>954020</v>
      </c>
      <c r="E121" s="26" t="s">
        <v>141</v>
      </c>
      <c r="F121" s="83">
        <v>280.64992614475625</v>
      </c>
      <c r="G121" s="83">
        <v>233.03987571206628</v>
      </c>
      <c r="H121" s="83">
        <v>257.44573447753658</v>
      </c>
      <c r="I121" s="83">
        <v>187.09995076317085</v>
      </c>
      <c r="J121" s="83">
        <v>124.28793371310203</v>
      </c>
      <c r="K121" s="83">
        <v>156.48662291771834</v>
      </c>
      <c r="L121" s="83">
        <v>93.549975381585426</v>
      </c>
      <c r="M121" s="83">
        <v>108.75194199896427</v>
      </c>
      <c r="N121" s="83">
        <v>100.95911155981827</v>
      </c>
      <c r="O121" s="83">
        <v>39.389463318562285</v>
      </c>
      <c r="P121" s="83">
        <v>72.501294665976175</v>
      </c>
      <c r="Q121" s="83">
        <v>55.527511357900053</v>
      </c>
      <c r="R121" s="83">
        <v>54.160512063023148</v>
      </c>
      <c r="S121" s="83">
        <v>36.250647332988088</v>
      </c>
      <c r="T121" s="83">
        <v>45.431600201918222</v>
      </c>
    </row>
    <row r="122" spans="1:20" ht="12.75">
      <c r="A122" s="74">
        <v>6</v>
      </c>
      <c r="B122" s="74">
        <v>4</v>
      </c>
      <c r="C122" s="75">
        <v>3</v>
      </c>
      <c r="D122" s="65">
        <v>162016</v>
      </c>
      <c r="E122" s="26" t="s">
        <v>42</v>
      </c>
      <c r="F122" s="83">
        <v>442.79613396268826</v>
      </c>
      <c r="G122" s="83">
        <v>319.27857665123076</v>
      </c>
      <c r="H122" s="83">
        <v>383.53601496725912</v>
      </c>
      <c r="I122" s="83">
        <v>350.64059339177339</v>
      </c>
      <c r="J122" s="83">
        <v>246.16134535705581</v>
      </c>
      <c r="K122" s="83">
        <v>300.51449953227313</v>
      </c>
      <c r="L122" s="83">
        <v>92.155540570914823</v>
      </c>
      <c r="M122" s="83">
        <v>73.117231294174999</v>
      </c>
      <c r="N122" s="83">
        <v>83.021515434985972</v>
      </c>
      <c r="O122" s="83">
        <v>29.220049449314452</v>
      </c>
      <c r="P122" s="83">
        <v>31.684133560809162</v>
      </c>
      <c r="Q122" s="83">
        <v>30.402245088868099</v>
      </c>
      <c r="R122" s="83">
        <v>62.935491121600364</v>
      </c>
      <c r="S122" s="83">
        <v>41.433097733365827</v>
      </c>
      <c r="T122" s="83">
        <v>52.619270346117872</v>
      </c>
    </row>
    <row r="123" spans="1:20" ht="12.75">
      <c r="A123" s="74">
        <v>6</v>
      </c>
      <c r="B123" s="74">
        <v>4</v>
      </c>
      <c r="C123" s="75">
        <v>3</v>
      </c>
      <c r="D123" s="65">
        <v>154032</v>
      </c>
      <c r="E123" s="26" t="s">
        <v>28</v>
      </c>
      <c r="F123" s="83">
        <v>378.50625211220006</v>
      </c>
      <c r="G123" s="83">
        <v>359.60770069015621</v>
      </c>
      <c r="H123" s="83">
        <v>369.39775910364148</v>
      </c>
      <c r="I123" s="83">
        <v>199.39168638053394</v>
      </c>
      <c r="J123" s="83">
        <v>196.14965492190339</v>
      </c>
      <c r="K123" s="83">
        <v>197.82913165266106</v>
      </c>
      <c r="L123" s="83">
        <v>179.11456573166612</v>
      </c>
      <c r="M123" s="83">
        <v>163.45804576825282</v>
      </c>
      <c r="N123" s="83">
        <v>171.56862745098042</v>
      </c>
      <c r="O123" s="83">
        <v>91.247042919905368</v>
      </c>
      <c r="P123" s="83">
        <v>83.54522339266255</v>
      </c>
      <c r="Q123" s="83">
        <v>87.535014005602235</v>
      </c>
      <c r="R123" s="83">
        <v>87.867522811760736</v>
      </c>
      <c r="S123" s="83">
        <v>79.912822375590267</v>
      </c>
      <c r="T123" s="83">
        <v>84.033613445378151</v>
      </c>
    </row>
    <row r="124" spans="1:20" ht="12.75">
      <c r="A124" s="74">
        <v>6</v>
      </c>
      <c r="B124" s="74">
        <v>4</v>
      </c>
      <c r="C124" s="75">
        <v>3</v>
      </c>
      <c r="D124" s="65">
        <v>382024</v>
      </c>
      <c r="E124" s="26" t="s">
        <v>87</v>
      </c>
      <c r="F124" s="83">
        <v>195.84984844952203</v>
      </c>
      <c r="G124" s="83">
        <v>118.32890606133785</v>
      </c>
      <c r="H124" s="83">
        <v>157.76986951364174</v>
      </c>
      <c r="I124" s="83">
        <v>74.609466076008388</v>
      </c>
      <c r="J124" s="83">
        <v>31.393383240763104</v>
      </c>
      <c r="K124" s="83">
        <v>53.380782918149471</v>
      </c>
      <c r="L124" s="83">
        <v>121.24038237351364</v>
      </c>
      <c r="M124" s="83">
        <v>86.935522820574747</v>
      </c>
      <c r="N124" s="83">
        <v>104.3890865954923</v>
      </c>
      <c r="O124" s="83">
        <v>65.283282816507352</v>
      </c>
      <c r="P124" s="83">
        <v>31.393383240763104</v>
      </c>
      <c r="Q124" s="83">
        <v>48.635824436536183</v>
      </c>
      <c r="R124" s="83">
        <v>55.957099557006295</v>
      </c>
      <c r="S124" s="83">
        <v>55.542139579811639</v>
      </c>
      <c r="T124" s="83">
        <v>55.753262158956105</v>
      </c>
    </row>
    <row r="125" spans="1:20" ht="12.75">
      <c r="A125" s="74">
        <v>6</v>
      </c>
      <c r="B125" s="74">
        <v>4</v>
      </c>
      <c r="C125" s="75">
        <v>3</v>
      </c>
      <c r="D125" s="65">
        <v>378016</v>
      </c>
      <c r="E125" s="26" t="s">
        <v>80</v>
      </c>
      <c r="F125" s="83">
        <v>380.57267125770198</v>
      </c>
      <c r="G125" s="83">
        <v>330.31852143138025</v>
      </c>
      <c r="H125" s="83">
        <v>356.46925688419464</v>
      </c>
      <c r="I125" s="83">
        <v>231.96810438564694</v>
      </c>
      <c r="J125" s="83">
        <v>204.48289421942587</v>
      </c>
      <c r="K125" s="83">
        <v>218.78536401357974</v>
      </c>
      <c r="L125" s="83">
        <v>148.6045668720551</v>
      </c>
      <c r="M125" s="83">
        <v>125.83562721195437</v>
      </c>
      <c r="N125" s="83">
        <v>137.68389287061487</v>
      </c>
      <c r="O125" s="83">
        <v>47.118521203334538</v>
      </c>
      <c r="P125" s="83">
        <v>39.323633503735742</v>
      </c>
      <c r="Q125" s="83">
        <v>43.379856657864956</v>
      </c>
      <c r="R125" s="83">
        <v>101.48604566872055</v>
      </c>
      <c r="S125" s="83">
        <v>86.51199370821864</v>
      </c>
      <c r="T125" s="83">
        <v>94.304036212749907</v>
      </c>
    </row>
    <row r="126" spans="1:20" ht="12.75">
      <c r="A126" s="74">
        <v>6</v>
      </c>
      <c r="B126" s="74">
        <v>4</v>
      </c>
      <c r="C126" s="75">
        <v>3</v>
      </c>
      <c r="D126" s="65">
        <v>382028</v>
      </c>
      <c r="E126" s="26" t="s">
        <v>88</v>
      </c>
      <c r="F126" s="83">
        <v>362.72485992332645</v>
      </c>
      <c r="G126" s="83">
        <v>290.14177382129901</v>
      </c>
      <c r="H126" s="83">
        <v>328.45579078455791</v>
      </c>
      <c r="I126" s="83">
        <v>221.17369507519905</v>
      </c>
      <c r="J126" s="83">
        <v>151.66501813386085</v>
      </c>
      <c r="K126" s="83">
        <v>188.35616438356163</v>
      </c>
      <c r="L126" s="83">
        <v>141.5511648481274</v>
      </c>
      <c r="M126" s="83">
        <v>138.47675568743819</v>
      </c>
      <c r="N126" s="83">
        <v>140.09962640099627</v>
      </c>
      <c r="O126" s="83">
        <v>64.87761722205839</v>
      </c>
      <c r="P126" s="83">
        <v>72.535443455324753</v>
      </c>
      <c r="Q126" s="83">
        <v>68.493150684931507</v>
      </c>
      <c r="R126" s="83">
        <v>76.673547626069009</v>
      </c>
      <c r="S126" s="83">
        <v>65.941312232113418</v>
      </c>
      <c r="T126" s="83">
        <v>71.60647571606475</v>
      </c>
    </row>
    <row r="127" spans="1:20" ht="12.75">
      <c r="A127" s="74">
        <v>6</v>
      </c>
      <c r="B127" s="74">
        <v>4</v>
      </c>
      <c r="C127" s="75">
        <v>3</v>
      </c>
      <c r="D127" s="65">
        <v>382044</v>
      </c>
      <c r="E127" s="26" t="s">
        <v>90</v>
      </c>
      <c r="F127" s="83">
        <v>358.22992273472255</v>
      </c>
      <c r="G127" s="83">
        <v>259.37339496661531</v>
      </c>
      <c r="H127" s="83">
        <v>311.08389467238214</v>
      </c>
      <c r="I127" s="83">
        <v>287.98876141418873</v>
      </c>
      <c r="J127" s="83">
        <v>190.03595274781716</v>
      </c>
      <c r="K127" s="83">
        <v>241.27372933251687</v>
      </c>
      <c r="L127" s="83">
        <v>70.241161320533834</v>
      </c>
      <c r="M127" s="83">
        <v>69.337442218798159</v>
      </c>
      <c r="N127" s="83">
        <v>69.810165339865279</v>
      </c>
      <c r="O127" s="83">
        <v>11.706860220088974</v>
      </c>
      <c r="P127" s="83">
        <v>33.38469440164355</v>
      </c>
      <c r="Q127" s="83">
        <v>22.04531537048377</v>
      </c>
      <c r="R127" s="83">
        <v>58.534301100444864</v>
      </c>
      <c r="S127" s="83">
        <v>35.952747817154595</v>
      </c>
      <c r="T127" s="83">
        <v>47.764849969381508</v>
      </c>
    </row>
    <row r="128" spans="1:20" ht="12.75">
      <c r="A128" s="74">
        <v>6</v>
      </c>
      <c r="B128" s="74">
        <v>4</v>
      </c>
      <c r="C128" s="75">
        <v>3</v>
      </c>
      <c r="D128" s="65">
        <v>570028</v>
      </c>
      <c r="E128" s="26" t="s">
        <v>120</v>
      </c>
      <c r="F128" s="83">
        <v>992.79161205766718</v>
      </c>
      <c r="G128" s="83">
        <v>624.55892731122094</v>
      </c>
      <c r="H128" s="83">
        <v>815.49439347604493</v>
      </c>
      <c r="I128" s="83">
        <v>835.51769331585842</v>
      </c>
      <c r="J128" s="83">
        <v>515.1729004940014</v>
      </c>
      <c r="K128" s="83">
        <v>681.27760788311241</v>
      </c>
      <c r="L128" s="83">
        <v>157.27391874180864</v>
      </c>
      <c r="M128" s="83">
        <v>109.38602681721949</v>
      </c>
      <c r="N128" s="83">
        <v>134.21678559293238</v>
      </c>
      <c r="O128" s="83">
        <v>85.190039318479691</v>
      </c>
      <c r="P128" s="83">
        <v>45.871559633027523</v>
      </c>
      <c r="Q128" s="83">
        <v>66.258919469928642</v>
      </c>
      <c r="R128" s="83">
        <v>72.083879423328966</v>
      </c>
      <c r="S128" s="83">
        <v>63.514467184191957</v>
      </c>
      <c r="T128" s="83">
        <v>67.95786612300374</v>
      </c>
    </row>
    <row r="129" spans="1:20" ht="12.75">
      <c r="A129" s="74">
        <v>6</v>
      </c>
      <c r="B129" s="74">
        <v>4</v>
      </c>
      <c r="C129" s="75">
        <v>3</v>
      </c>
      <c r="D129" s="65">
        <v>378024</v>
      </c>
      <c r="E129" s="26" t="s">
        <v>81</v>
      </c>
      <c r="F129" s="83">
        <v>536.70360110803324</v>
      </c>
      <c r="G129" s="83">
        <v>627.55291496472307</v>
      </c>
      <c r="H129" s="83">
        <v>580.54112166278435</v>
      </c>
      <c r="I129" s="83">
        <v>422.43767313019396</v>
      </c>
      <c r="J129" s="83">
        <v>482.7330115113254</v>
      </c>
      <c r="K129" s="83">
        <v>451.53198351549901</v>
      </c>
      <c r="L129" s="83">
        <v>114.26592797783934</v>
      </c>
      <c r="M129" s="83">
        <v>144.8199034533977</v>
      </c>
      <c r="N129" s="83">
        <v>129.00913814728543</v>
      </c>
      <c r="O129" s="83">
        <v>65.78947368421052</v>
      </c>
      <c r="P129" s="83">
        <v>59.413293724470847</v>
      </c>
      <c r="Q129" s="83">
        <v>62.712775488263752</v>
      </c>
      <c r="R129" s="83">
        <v>48.476454293628805</v>
      </c>
      <c r="S129" s="83">
        <v>85.406609728926853</v>
      </c>
      <c r="T129" s="83">
        <v>66.296362659021682</v>
      </c>
    </row>
    <row r="130" spans="1:20" ht="12.75">
      <c r="A130" s="74">
        <v>6</v>
      </c>
      <c r="B130" s="74">
        <v>4</v>
      </c>
      <c r="C130" s="75">
        <v>3</v>
      </c>
      <c r="D130" s="65">
        <v>962052</v>
      </c>
      <c r="E130" s="26" t="s">
        <v>154</v>
      </c>
      <c r="F130" s="83">
        <v>474.52353169972776</v>
      </c>
      <c r="G130" s="83">
        <v>311.96581196581195</v>
      </c>
      <c r="H130" s="83">
        <v>397.0678069639585</v>
      </c>
      <c r="I130" s="83">
        <v>213.92454297938545</v>
      </c>
      <c r="J130" s="83">
        <v>179.48717948717947</v>
      </c>
      <c r="K130" s="83">
        <v>197.51578090002036</v>
      </c>
      <c r="L130" s="83">
        <v>260.59898872034228</v>
      </c>
      <c r="M130" s="83">
        <v>132.47863247863248</v>
      </c>
      <c r="N130" s="83">
        <v>199.55202606393809</v>
      </c>
      <c r="O130" s="83">
        <v>105.01750291715287</v>
      </c>
      <c r="P130" s="83">
        <v>68.376068376068375</v>
      </c>
      <c r="Q130" s="83">
        <v>87.558542048462641</v>
      </c>
      <c r="R130" s="83">
        <v>155.58148580318942</v>
      </c>
      <c r="S130" s="83">
        <v>64.102564102564102</v>
      </c>
      <c r="T130" s="83">
        <v>111.99348401547546</v>
      </c>
    </row>
    <row r="131" spans="1:20" ht="12.75">
      <c r="A131" s="74">
        <v>6</v>
      </c>
      <c r="B131" s="74">
        <v>4</v>
      </c>
      <c r="C131" s="75">
        <v>3</v>
      </c>
      <c r="D131" s="65">
        <v>770032</v>
      </c>
      <c r="E131" s="26" t="s">
        <v>131</v>
      </c>
      <c r="F131" s="83">
        <v>599.36068193926485</v>
      </c>
      <c r="G131" s="83">
        <v>516.32710019536705</v>
      </c>
      <c r="H131" s="83">
        <v>558.81150333923949</v>
      </c>
      <c r="I131" s="83">
        <v>388.91848694725621</v>
      </c>
      <c r="J131" s="83">
        <v>343.28774769746025</v>
      </c>
      <c r="K131" s="83">
        <v>366.63486438598881</v>
      </c>
      <c r="L131" s="83">
        <v>210.44219499200852</v>
      </c>
      <c r="M131" s="83">
        <v>173.03935249790678</v>
      </c>
      <c r="N131" s="83">
        <v>192.17663895325063</v>
      </c>
      <c r="O131" s="83">
        <v>130.52743740010655</v>
      </c>
      <c r="P131" s="83">
        <v>111.63829193413341</v>
      </c>
      <c r="Q131" s="83">
        <v>121.30298487120076</v>
      </c>
      <c r="R131" s="83">
        <v>79.91475759190196</v>
      </c>
      <c r="S131" s="83">
        <v>61.40106056377337</v>
      </c>
      <c r="T131" s="83">
        <v>70.873654082049882</v>
      </c>
    </row>
    <row r="132" spans="1:20" ht="12.75">
      <c r="A132" s="74">
        <v>6</v>
      </c>
      <c r="B132" s="74">
        <v>4</v>
      </c>
      <c r="C132" s="75">
        <v>3</v>
      </c>
      <c r="D132" s="65">
        <v>374036</v>
      </c>
      <c r="E132" s="26" t="s">
        <v>76</v>
      </c>
      <c r="F132" s="83">
        <v>490.70986183897094</v>
      </c>
      <c r="G132" s="83">
        <v>498.00796812749002</v>
      </c>
      <c r="H132" s="83">
        <v>494.2780618456294</v>
      </c>
      <c r="I132" s="83">
        <v>309.67127203430204</v>
      </c>
      <c r="J132" s="83">
        <v>318.72509960159363</v>
      </c>
      <c r="K132" s="83">
        <v>314.09788166544922</v>
      </c>
      <c r="L132" s="83">
        <v>181.03858980466887</v>
      </c>
      <c r="M132" s="83">
        <v>179.28286852589642</v>
      </c>
      <c r="N132" s="83">
        <v>180.18018018018017</v>
      </c>
      <c r="O132" s="83">
        <v>80.990948070509774</v>
      </c>
      <c r="P132" s="83">
        <v>94.621513944223111</v>
      </c>
      <c r="Q132" s="83">
        <v>87.655222790357925</v>
      </c>
      <c r="R132" s="83">
        <v>100.04764173415913</v>
      </c>
      <c r="S132" s="83">
        <v>84.661354581673308</v>
      </c>
      <c r="T132" s="83">
        <v>92.524957389822262</v>
      </c>
    </row>
    <row r="133" spans="1:20" ht="12.75">
      <c r="A133" s="74">
        <v>6</v>
      </c>
      <c r="B133" s="74">
        <v>4</v>
      </c>
      <c r="C133" s="75">
        <v>3</v>
      </c>
      <c r="D133" s="65">
        <v>754028</v>
      </c>
      <c r="E133" s="26" t="s">
        <v>269</v>
      </c>
      <c r="F133" s="83">
        <v>452.63559969442321</v>
      </c>
      <c r="G133" s="83">
        <v>317.29354906492961</v>
      </c>
      <c r="H133" s="83">
        <v>388.19409704852427</v>
      </c>
      <c r="I133" s="83">
        <v>309.39648586707415</v>
      </c>
      <c r="J133" s="83">
        <v>203.82433284303423</v>
      </c>
      <c r="K133" s="83">
        <v>259.12956478239118</v>
      </c>
      <c r="L133" s="83">
        <v>143.23911382734912</v>
      </c>
      <c r="M133" s="83">
        <v>113.46921622189535</v>
      </c>
      <c r="N133" s="83">
        <v>129.06453226613306</v>
      </c>
      <c r="O133" s="83">
        <v>61.11535523300229</v>
      </c>
      <c r="P133" s="83">
        <v>54.633326329060729</v>
      </c>
      <c r="Q133" s="83">
        <v>58.029014507253628</v>
      </c>
      <c r="R133" s="83">
        <v>82.123758594346825</v>
      </c>
      <c r="S133" s="83">
        <v>58.835889892834629</v>
      </c>
      <c r="T133" s="83">
        <v>71.035517758879436</v>
      </c>
    </row>
    <row r="134" spans="1:20" ht="12.75">
      <c r="A134" s="74">
        <v>6</v>
      </c>
      <c r="B134" s="74">
        <v>4</v>
      </c>
      <c r="C134" s="75">
        <v>3</v>
      </c>
      <c r="D134" s="65">
        <v>382048</v>
      </c>
      <c r="E134" s="26" t="s">
        <v>91</v>
      </c>
      <c r="F134" s="83">
        <v>373.83177570093454</v>
      </c>
      <c r="G134" s="83">
        <v>293.64440868865648</v>
      </c>
      <c r="H134" s="83">
        <v>336.74418604651163</v>
      </c>
      <c r="I134" s="83">
        <v>263.06680512287988</v>
      </c>
      <c r="J134" s="83">
        <v>197.10378117457768</v>
      </c>
      <c r="K134" s="83">
        <v>232.55813953488376</v>
      </c>
      <c r="L134" s="83">
        <v>110.7649705780547</v>
      </c>
      <c r="M134" s="83">
        <v>96.540627514078835</v>
      </c>
      <c r="N134" s="83">
        <v>104.18604651162791</v>
      </c>
      <c r="O134" s="83">
        <v>55.38248528902735</v>
      </c>
      <c r="P134" s="83">
        <v>52.292839903459374</v>
      </c>
      <c r="Q134" s="83">
        <v>53.95348837209302</v>
      </c>
      <c r="R134" s="83">
        <v>55.38248528902735</v>
      </c>
      <c r="S134" s="83">
        <v>44.247787610619469</v>
      </c>
      <c r="T134" s="83">
        <v>50.232558139534888</v>
      </c>
    </row>
    <row r="135" spans="1:20" ht="12.75">
      <c r="A135" s="74">
        <v>6</v>
      </c>
      <c r="B135" s="74">
        <v>4</v>
      </c>
      <c r="C135" s="75">
        <v>3</v>
      </c>
      <c r="D135" s="65">
        <v>170032</v>
      </c>
      <c r="E135" s="26" t="s">
        <v>51</v>
      </c>
      <c r="F135" s="83">
        <v>390.26017344896599</v>
      </c>
      <c r="G135" s="83">
        <v>305.15608558400561</v>
      </c>
      <c r="H135" s="83">
        <v>348.77756881518206</v>
      </c>
      <c r="I135" s="83">
        <v>233.48899266177452</v>
      </c>
      <c r="J135" s="83">
        <v>157.83935461241668</v>
      </c>
      <c r="K135" s="83">
        <v>196.614805949735</v>
      </c>
      <c r="L135" s="83">
        <v>156.77118078719147</v>
      </c>
      <c r="M135" s="83">
        <v>147.3167309715889</v>
      </c>
      <c r="N135" s="83">
        <v>152.16276286544709</v>
      </c>
      <c r="O135" s="83">
        <v>66.711140760507007</v>
      </c>
      <c r="P135" s="83">
        <v>91.196071553840753</v>
      </c>
      <c r="Q135" s="83">
        <v>78.645922379893989</v>
      </c>
      <c r="R135" s="83">
        <v>90.060040026684447</v>
      </c>
      <c r="S135" s="83">
        <v>56.120659417748158</v>
      </c>
      <c r="T135" s="83">
        <v>73.516840485553089</v>
      </c>
    </row>
    <row r="136" spans="1:20" ht="12.75">
      <c r="A136" s="74">
        <v>6</v>
      </c>
      <c r="B136" s="74">
        <v>4</v>
      </c>
      <c r="C136" s="75">
        <v>3</v>
      </c>
      <c r="D136" s="65">
        <v>378028</v>
      </c>
      <c r="E136" s="26" t="s">
        <v>82</v>
      </c>
      <c r="F136" s="83">
        <v>429.90054539621428</v>
      </c>
      <c r="G136" s="83">
        <v>274.8414376321353</v>
      </c>
      <c r="H136" s="83">
        <v>356.00335852225021</v>
      </c>
      <c r="I136" s="83">
        <v>301.57202438241899</v>
      </c>
      <c r="J136" s="83">
        <v>193.79844961240306</v>
      </c>
      <c r="K136" s="83">
        <v>250.20990764063811</v>
      </c>
      <c r="L136" s="83">
        <v>128.32852101379532</v>
      </c>
      <c r="M136" s="83">
        <v>81.042988019732192</v>
      </c>
      <c r="N136" s="83">
        <v>105.7934508816121</v>
      </c>
      <c r="O136" s="83">
        <v>22.45749117741418</v>
      </c>
      <c r="P136" s="83">
        <v>38.759689922480618</v>
      </c>
      <c r="Q136" s="83">
        <v>30.226700251889167</v>
      </c>
      <c r="R136" s="83">
        <v>105.87102983638113</v>
      </c>
      <c r="S136" s="83">
        <v>42.283298097251588</v>
      </c>
      <c r="T136" s="83">
        <v>75.566750629722918</v>
      </c>
    </row>
    <row r="137" spans="1:20" ht="12.75">
      <c r="A137" s="74">
        <v>6</v>
      </c>
      <c r="B137" s="74">
        <v>4</v>
      </c>
      <c r="C137" s="75">
        <v>3</v>
      </c>
      <c r="D137" s="65">
        <v>958040</v>
      </c>
      <c r="E137" s="26" t="s">
        <v>147</v>
      </c>
      <c r="F137" s="83">
        <v>426.5219077161691</v>
      </c>
      <c r="G137" s="83">
        <v>303.97854269110417</v>
      </c>
      <c r="H137" s="83">
        <v>369.60132890365446</v>
      </c>
      <c r="I137" s="83">
        <v>329.58511050794885</v>
      </c>
      <c r="J137" s="83">
        <v>214.57308895842647</v>
      </c>
      <c r="K137" s="83">
        <v>276.16279069767444</v>
      </c>
      <c r="L137" s="83">
        <v>96.936797208220241</v>
      </c>
      <c r="M137" s="83">
        <v>89.405453732677685</v>
      </c>
      <c r="N137" s="83">
        <v>93.438538205980066</v>
      </c>
      <c r="O137" s="83">
        <v>34.897246994959289</v>
      </c>
      <c r="P137" s="83">
        <v>62.583817612874391</v>
      </c>
      <c r="Q137" s="83">
        <v>47.757475083056477</v>
      </c>
      <c r="R137" s="83">
        <v>62.039550213260952</v>
      </c>
      <c r="S137" s="83">
        <v>26.821636119803308</v>
      </c>
      <c r="T137" s="83">
        <v>45.68106312292359</v>
      </c>
    </row>
    <row r="138" spans="1:20" ht="12.75">
      <c r="A138" s="74">
        <v>6</v>
      </c>
      <c r="B138" s="74">
        <v>4</v>
      </c>
      <c r="C138" s="75">
        <v>3</v>
      </c>
      <c r="D138" s="65">
        <v>954028</v>
      </c>
      <c r="E138" s="26" t="s">
        <v>143</v>
      </c>
      <c r="F138" s="83">
        <v>444.73800088066929</v>
      </c>
      <c r="G138" s="83">
        <v>346.15384615384619</v>
      </c>
      <c r="H138" s="83">
        <v>397.60974488623305</v>
      </c>
      <c r="I138" s="83">
        <v>308.23425803610746</v>
      </c>
      <c r="J138" s="83">
        <v>245.19230769230774</v>
      </c>
      <c r="K138" s="83">
        <v>278.09698919788553</v>
      </c>
      <c r="L138" s="83">
        <v>136.50374284456186</v>
      </c>
      <c r="M138" s="83">
        <v>100.96153846153847</v>
      </c>
      <c r="N138" s="83">
        <v>119.51275568834751</v>
      </c>
      <c r="O138" s="83">
        <v>79.260237780713339</v>
      </c>
      <c r="P138" s="83">
        <v>91.346153846153854</v>
      </c>
      <c r="Q138" s="83">
        <v>85.037922316708801</v>
      </c>
      <c r="R138" s="83">
        <v>57.243505063848531</v>
      </c>
      <c r="S138" s="83">
        <v>9.6153846153846168</v>
      </c>
      <c r="T138" s="83">
        <v>34.474833371638702</v>
      </c>
    </row>
    <row r="139" spans="1:20" ht="12.75">
      <c r="A139" s="74">
        <v>6</v>
      </c>
      <c r="B139" s="74">
        <v>4</v>
      </c>
      <c r="C139" s="75">
        <v>3</v>
      </c>
      <c r="D139" s="65">
        <v>958044</v>
      </c>
      <c r="E139" s="26" t="s">
        <v>148</v>
      </c>
      <c r="F139" s="83">
        <v>169.12558474271322</v>
      </c>
      <c r="G139" s="83">
        <v>145.84891548242334</v>
      </c>
      <c r="H139" s="83">
        <v>157.71135154960569</v>
      </c>
      <c r="I139" s="83">
        <v>97.157250809643756</v>
      </c>
      <c r="J139" s="83">
        <v>78.534031413612567</v>
      </c>
      <c r="K139" s="83">
        <v>88.024940399779936</v>
      </c>
      <c r="L139" s="83">
        <v>71.968333933069445</v>
      </c>
      <c r="M139" s="83">
        <v>67.31488406881077</v>
      </c>
      <c r="N139" s="83">
        <v>69.686411149825787</v>
      </c>
      <c r="O139" s="83">
        <v>35.984166966534723</v>
      </c>
      <c r="P139" s="83">
        <v>41.136873597606581</v>
      </c>
      <c r="Q139" s="83">
        <v>38.510911424903725</v>
      </c>
      <c r="R139" s="83">
        <v>35.984166966534723</v>
      </c>
      <c r="S139" s="83">
        <v>26.178010471204189</v>
      </c>
      <c r="T139" s="83">
        <v>31.175499724922059</v>
      </c>
    </row>
    <row r="140" spans="1:20" ht="12.75">
      <c r="A140" s="74">
        <v>6</v>
      </c>
      <c r="B140" s="74">
        <v>4</v>
      </c>
      <c r="C140" s="75">
        <v>3</v>
      </c>
      <c r="D140" s="65">
        <v>754044</v>
      </c>
      <c r="E140" s="26" t="s">
        <v>220</v>
      </c>
      <c r="F140" s="83">
        <v>443.01536262951055</v>
      </c>
      <c r="G140" s="83">
        <v>378.19799777530591</v>
      </c>
      <c r="H140" s="83">
        <v>411.20815138282393</v>
      </c>
      <c r="I140" s="83">
        <v>296.53447659878532</v>
      </c>
      <c r="J140" s="83">
        <v>285.50241008527996</v>
      </c>
      <c r="K140" s="83">
        <v>291.12081513828241</v>
      </c>
      <c r="L140" s="83">
        <v>146.48088603072526</v>
      </c>
      <c r="M140" s="83">
        <v>92.695587690025945</v>
      </c>
      <c r="N140" s="83">
        <v>120.08733624454149</v>
      </c>
      <c r="O140" s="83">
        <v>67.881386209360485</v>
      </c>
      <c r="P140" s="83">
        <v>37.07823507601038</v>
      </c>
      <c r="Q140" s="83">
        <v>52.76564774381368</v>
      </c>
      <c r="R140" s="83">
        <v>78.599499821364773</v>
      </c>
      <c r="S140" s="83">
        <v>55.617352614015573</v>
      </c>
      <c r="T140" s="83">
        <v>67.321688500727802</v>
      </c>
    </row>
    <row r="141" spans="1:20" ht="12.75">
      <c r="A141" s="74">
        <v>6</v>
      </c>
      <c r="B141" s="74">
        <v>4</v>
      </c>
      <c r="C141" s="75">
        <v>3</v>
      </c>
      <c r="D141" s="65">
        <v>974044</v>
      </c>
      <c r="E141" s="26" t="s">
        <v>159</v>
      </c>
      <c r="F141" s="83">
        <v>858.81860075408451</v>
      </c>
      <c r="G141" s="83">
        <v>740.90909090909099</v>
      </c>
      <c r="H141" s="83">
        <v>802.26727708742089</v>
      </c>
      <c r="I141" s="83">
        <v>557.18475073313766</v>
      </c>
      <c r="J141" s="83">
        <v>445.4545454545455</v>
      </c>
      <c r="K141" s="83">
        <v>503.5971223021582</v>
      </c>
      <c r="L141" s="83">
        <v>301.6338500209468</v>
      </c>
      <c r="M141" s="83">
        <v>295.45454545454544</v>
      </c>
      <c r="N141" s="83">
        <v>298.6701547852627</v>
      </c>
      <c r="O141" s="83">
        <v>159.19564306661081</v>
      </c>
      <c r="P141" s="83">
        <v>122.72727272727272</v>
      </c>
      <c r="Q141" s="83">
        <v>141.70481796381077</v>
      </c>
      <c r="R141" s="83">
        <v>142.43820695433598</v>
      </c>
      <c r="S141" s="83">
        <v>172.72727272727272</v>
      </c>
      <c r="T141" s="83">
        <v>156.96533682145193</v>
      </c>
    </row>
    <row r="142" spans="1:20" ht="12.75">
      <c r="A142" s="74">
        <v>6</v>
      </c>
      <c r="B142" s="74">
        <v>4</v>
      </c>
      <c r="C142" s="75">
        <v>3</v>
      </c>
      <c r="D142" s="65">
        <v>378032</v>
      </c>
      <c r="E142" s="26" t="s">
        <v>83</v>
      </c>
      <c r="F142" s="83">
        <v>397.33178654292345</v>
      </c>
      <c r="G142" s="83">
        <v>406.26999360204741</v>
      </c>
      <c r="H142" s="83">
        <v>401.58198965622148</v>
      </c>
      <c r="I142" s="83">
        <v>255.22041763341062</v>
      </c>
      <c r="J142" s="83">
        <v>236.72424824056307</v>
      </c>
      <c r="K142" s="83">
        <v>246.42531183449955</v>
      </c>
      <c r="L142" s="83">
        <v>142.11136890951275</v>
      </c>
      <c r="M142" s="83">
        <v>169.54574536148431</v>
      </c>
      <c r="N142" s="83">
        <v>155.15667782172193</v>
      </c>
      <c r="O142" s="83">
        <v>58.004640371229698</v>
      </c>
      <c r="P142" s="83">
        <v>57.58157389635317</v>
      </c>
      <c r="Q142" s="83">
        <v>57.803468208092482</v>
      </c>
      <c r="R142" s="83">
        <v>84.106728538283065</v>
      </c>
      <c r="S142" s="83">
        <v>111.96417146513116</v>
      </c>
      <c r="T142" s="83">
        <v>97.353209613629446</v>
      </c>
    </row>
    <row r="143" spans="1:20" ht="12.75">
      <c r="A143" s="74">
        <v>6</v>
      </c>
      <c r="B143" s="74">
        <v>4</v>
      </c>
      <c r="C143" s="75">
        <v>3</v>
      </c>
      <c r="D143" s="65">
        <v>954032</v>
      </c>
      <c r="E143" s="26" t="s">
        <v>144</v>
      </c>
      <c r="F143" s="83">
        <v>422.53521126760575</v>
      </c>
      <c r="G143" s="83">
        <v>496.68874172185429</v>
      </c>
      <c r="H143" s="83">
        <v>458.06067816775737</v>
      </c>
      <c r="I143" s="83">
        <v>293.11001141987066</v>
      </c>
      <c r="J143" s="83">
        <v>322.84768211920527</v>
      </c>
      <c r="K143" s="83">
        <v>307.3567321039065</v>
      </c>
      <c r="L143" s="83">
        <v>129.42519984773506</v>
      </c>
      <c r="M143" s="83">
        <v>173.84105960264898</v>
      </c>
      <c r="N143" s="83">
        <v>150.70394606385088</v>
      </c>
      <c r="O143" s="83">
        <v>79.939094023601058</v>
      </c>
      <c r="P143" s="83">
        <v>95.198675496688736</v>
      </c>
      <c r="Q143" s="83">
        <v>87.249652984334716</v>
      </c>
      <c r="R143" s="83">
        <v>49.486105824133993</v>
      </c>
      <c r="S143" s="83">
        <v>78.642384105960261</v>
      </c>
      <c r="T143" s="83">
        <v>63.454293079516162</v>
      </c>
    </row>
    <row r="144" spans="1:20" ht="12.75">
      <c r="A144" s="74">
        <v>6</v>
      </c>
      <c r="B144" s="74">
        <v>4</v>
      </c>
      <c r="C144" s="75">
        <v>3</v>
      </c>
      <c r="D144" s="65">
        <v>374048</v>
      </c>
      <c r="E144" s="26" t="s">
        <v>77</v>
      </c>
      <c r="F144" s="83">
        <v>334.77747144545094</v>
      </c>
      <c r="G144" s="83">
        <v>260.22304832713758</v>
      </c>
      <c r="H144" s="83">
        <v>298.38709677419354</v>
      </c>
      <c r="I144" s="83">
        <v>173.29657345411579</v>
      </c>
      <c r="J144" s="83">
        <v>66.088393225939683</v>
      </c>
      <c r="K144" s="83">
        <v>120.96774193548387</v>
      </c>
      <c r="L144" s="83">
        <v>161.48089799133518</v>
      </c>
      <c r="M144" s="83">
        <v>194.13465510119784</v>
      </c>
      <c r="N144" s="83">
        <v>177.41935483870967</v>
      </c>
      <c r="O144" s="83">
        <v>94.525403702244972</v>
      </c>
      <c r="P144" s="83">
        <v>103.26311441553077</v>
      </c>
      <c r="Q144" s="83">
        <v>98.790322580645153</v>
      </c>
      <c r="R144" s="83">
        <v>66.955494289090197</v>
      </c>
      <c r="S144" s="83">
        <v>90.871540685667085</v>
      </c>
      <c r="T144" s="83">
        <v>78.629032258064512</v>
      </c>
    </row>
    <row r="145" spans="1:20" ht="12.75">
      <c r="A145" s="74">
        <v>6</v>
      </c>
      <c r="B145" s="74">
        <v>4</v>
      </c>
      <c r="C145" s="75">
        <v>3</v>
      </c>
      <c r="D145" s="65">
        <v>374052</v>
      </c>
      <c r="E145" s="26" t="s">
        <v>78</v>
      </c>
      <c r="F145" s="83">
        <v>257.20620842572066</v>
      </c>
      <c r="G145" s="83">
        <v>277.64005949429844</v>
      </c>
      <c r="H145" s="83">
        <v>266.85393258426967</v>
      </c>
      <c r="I145" s="83">
        <v>190.68736141906874</v>
      </c>
      <c r="J145" s="83">
        <v>173.52503718393655</v>
      </c>
      <c r="K145" s="83">
        <v>182.58426966292134</v>
      </c>
      <c r="L145" s="83">
        <v>66.518847006651882</v>
      </c>
      <c r="M145" s="83">
        <v>104.11502231036194</v>
      </c>
      <c r="N145" s="83">
        <v>84.269662921348313</v>
      </c>
      <c r="O145" s="83">
        <v>39.911308203991133</v>
      </c>
      <c r="P145" s="83">
        <v>44.620723847297967</v>
      </c>
      <c r="Q145" s="83">
        <v>42.134831460674157</v>
      </c>
      <c r="R145" s="83">
        <v>26.607538802660756</v>
      </c>
      <c r="S145" s="83">
        <v>59.494298463063956</v>
      </c>
      <c r="T145" s="83">
        <v>42.134831460674157</v>
      </c>
    </row>
    <row r="146" spans="1:20" ht="12.75">
      <c r="A146" s="77"/>
      <c r="B146" s="77"/>
      <c r="C146" s="77"/>
      <c r="D146" s="69"/>
      <c r="E146" s="71" t="s">
        <v>213</v>
      </c>
      <c r="F146" s="162">
        <v>432.38650157805296</v>
      </c>
      <c r="G146" s="162">
        <v>357.49795042648572</v>
      </c>
      <c r="H146" s="162">
        <v>396.34299914367745</v>
      </c>
      <c r="I146" s="162">
        <v>294.3271020474225</v>
      </c>
      <c r="J146" s="162">
        <v>233.73859652183012</v>
      </c>
      <c r="K146" s="162">
        <v>265.16614335846333</v>
      </c>
      <c r="L146" s="162">
        <v>138.0593995306304</v>
      </c>
      <c r="M146" s="162">
        <v>123.75935390465558</v>
      </c>
      <c r="N146" s="162">
        <v>131.17685578521417</v>
      </c>
      <c r="O146" s="162">
        <v>67.087480780124622</v>
      </c>
      <c r="P146" s="162">
        <v>64.975841197299786</v>
      </c>
      <c r="Q146" s="162">
        <v>66.071158721896666</v>
      </c>
      <c r="R146" s="162">
        <v>70.971918750505793</v>
      </c>
      <c r="S146" s="162">
        <v>58.783512707355783</v>
      </c>
      <c r="T146" s="162">
        <v>65.105697063317493</v>
      </c>
    </row>
    <row r="147" spans="1:20" ht="12.75">
      <c r="A147" s="74">
        <v>7</v>
      </c>
      <c r="B147" s="74">
        <v>1</v>
      </c>
      <c r="C147" s="75">
        <v>4</v>
      </c>
      <c r="D147" s="65">
        <v>362008</v>
      </c>
      <c r="E147" s="26" t="s">
        <v>63</v>
      </c>
      <c r="F147" s="83">
        <v>463.35899629312803</v>
      </c>
      <c r="G147" s="83">
        <v>405.5065090528206</v>
      </c>
      <c r="H147" s="83">
        <v>435.13178068190115</v>
      </c>
      <c r="I147" s="83">
        <v>282.29255774165955</v>
      </c>
      <c r="J147" s="83">
        <v>242.40610504264558</v>
      </c>
      <c r="K147" s="83">
        <v>262.8312769219537</v>
      </c>
      <c r="L147" s="83">
        <v>181.06643855146848</v>
      </c>
      <c r="M147" s="83">
        <v>163.10040401017508</v>
      </c>
      <c r="N147" s="83">
        <v>172.30050375994742</v>
      </c>
      <c r="O147" s="83">
        <v>55.603079555175363</v>
      </c>
      <c r="P147" s="83">
        <v>70.327697142002094</v>
      </c>
      <c r="Q147" s="83">
        <v>62.787471709133385</v>
      </c>
      <c r="R147" s="83">
        <v>125.46335899629312</v>
      </c>
      <c r="S147" s="83">
        <v>92.772706868172975</v>
      </c>
      <c r="T147" s="83">
        <v>109.51303205081405</v>
      </c>
    </row>
    <row r="148" spans="1:20" ht="12.75">
      <c r="A148" s="74">
        <v>7</v>
      </c>
      <c r="B148" s="74">
        <v>1</v>
      </c>
      <c r="C148" s="75">
        <v>4</v>
      </c>
      <c r="D148" s="65">
        <v>562004</v>
      </c>
      <c r="E148" s="26" t="s">
        <v>104</v>
      </c>
      <c r="F148" s="83">
        <v>926.81548460016961</v>
      </c>
      <c r="G148" s="83">
        <v>772.00360468609233</v>
      </c>
      <c r="H148" s="83">
        <v>851.77635410599908</v>
      </c>
      <c r="I148" s="83">
        <v>562.30573608363943</v>
      </c>
      <c r="J148" s="83">
        <v>534.69510363472546</v>
      </c>
      <c r="K148" s="83">
        <v>548.92253931275491</v>
      </c>
      <c r="L148" s="83">
        <v>364.50974851653007</v>
      </c>
      <c r="M148" s="83">
        <v>237.30850105136679</v>
      </c>
      <c r="N148" s="83">
        <v>302.85381479324406</v>
      </c>
      <c r="O148" s="83">
        <v>144.10850522746537</v>
      </c>
      <c r="P148" s="83">
        <v>111.14448783418443</v>
      </c>
      <c r="Q148" s="83">
        <v>128.13046010483401</v>
      </c>
      <c r="R148" s="83">
        <v>220.40124328906469</v>
      </c>
      <c r="S148" s="83">
        <v>126.16401321718233</v>
      </c>
      <c r="T148" s="83">
        <v>174.72335468841004</v>
      </c>
    </row>
    <row r="149" spans="1:20" ht="12.75">
      <c r="A149" s="74">
        <v>7</v>
      </c>
      <c r="B149" s="74">
        <v>1</v>
      </c>
      <c r="C149" s="75">
        <v>4</v>
      </c>
      <c r="D149" s="65">
        <v>358008</v>
      </c>
      <c r="E149" s="26" t="s">
        <v>62</v>
      </c>
      <c r="F149" s="83">
        <v>425.317476315259</v>
      </c>
      <c r="G149" s="83">
        <v>358.5831062670299</v>
      </c>
      <c r="H149" s="83">
        <v>393.25548515473639</v>
      </c>
      <c r="I149" s="83">
        <v>260.02822011691194</v>
      </c>
      <c r="J149" s="83">
        <v>203.81471389645768</v>
      </c>
      <c r="K149" s="83">
        <v>233.02089333403151</v>
      </c>
      <c r="L149" s="83">
        <v>165.28925619834712</v>
      </c>
      <c r="M149" s="83">
        <v>154.7683923705722</v>
      </c>
      <c r="N149" s="83">
        <v>160.23459182070485</v>
      </c>
      <c r="O149" s="83">
        <v>68.534569643217097</v>
      </c>
      <c r="P149" s="83">
        <v>83.923705722070849</v>
      </c>
      <c r="Q149" s="83">
        <v>75.92815625490914</v>
      </c>
      <c r="R149" s="83">
        <v>96.754686555130007</v>
      </c>
      <c r="S149" s="83">
        <v>70.844686648501366</v>
      </c>
      <c r="T149" s="83">
        <v>84.306435565795667</v>
      </c>
    </row>
    <row r="150" spans="1:20" ht="12.75">
      <c r="A150" s="74">
        <v>7</v>
      </c>
      <c r="B150" s="74">
        <v>1</v>
      </c>
      <c r="C150" s="75">
        <v>4</v>
      </c>
      <c r="D150" s="65">
        <v>334012</v>
      </c>
      <c r="E150" s="26" t="s">
        <v>58</v>
      </c>
      <c r="F150" s="83">
        <v>661.54651771687884</v>
      </c>
      <c r="G150" s="83">
        <v>462.79814880740474</v>
      </c>
      <c r="H150" s="83">
        <v>563.14444346523305</v>
      </c>
      <c r="I150" s="83">
        <v>385.75667655786344</v>
      </c>
      <c r="J150" s="83">
        <v>256.31897472410111</v>
      </c>
      <c r="K150" s="83">
        <v>321.67092623600951</v>
      </c>
      <c r="L150" s="83">
        <v>275.78984115901551</v>
      </c>
      <c r="M150" s="83">
        <v>206.47917408330369</v>
      </c>
      <c r="N150" s="83">
        <v>241.47351722922357</v>
      </c>
      <c r="O150" s="83">
        <v>150.11345784604643</v>
      </c>
      <c r="P150" s="83">
        <v>126.37949448202207</v>
      </c>
      <c r="Q150" s="83">
        <v>138.36256279192739</v>
      </c>
      <c r="R150" s="83">
        <v>125.67638331296911</v>
      </c>
      <c r="S150" s="83">
        <v>80.099679601281593</v>
      </c>
      <c r="T150" s="83">
        <v>103.1109544372962</v>
      </c>
    </row>
    <row r="151" spans="1:20" ht="12.75">
      <c r="A151" s="74">
        <v>7</v>
      </c>
      <c r="B151" s="74">
        <v>1</v>
      </c>
      <c r="C151" s="75">
        <v>4</v>
      </c>
      <c r="D151" s="65">
        <v>562014</v>
      </c>
      <c r="E151" s="26" t="s">
        <v>107</v>
      </c>
      <c r="F151" s="83">
        <v>756.41177165819624</v>
      </c>
      <c r="G151" s="83">
        <v>713.11989956057755</v>
      </c>
      <c r="H151" s="83">
        <v>735.4194569584804</v>
      </c>
      <c r="I151" s="83">
        <v>437.30055548989469</v>
      </c>
      <c r="J151" s="83">
        <v>390.45825486503458</v>
      </c>
      <c r="K151" s="83">
        <v>414.58663095093141</v>
      </c>
      <c r="L151" s="83">
        <v>319.11121616830167</v>
      </c>
      <c r="M151" s="83">
        <v>322.66164469554298</v>
      </c>
      <c r="N151" s="83">
        <v>320.83282600754904</v>
      </c>
      <c r="O151" s="83">
        <v>185.55726273490131</v>
      </c>
      <c r="P151" s="83">
        <v>187.06842435655994</v>
      </c>
      <c r="Q151" s="83">
        <v>186.29002800438329</v>
      </c>
      <c r="R151" s="83">
        <v>133.5539534334003</v>
      </c>
      <c r="S151" s="83">
        <v>135.59322033898306</v>
      </c>
      <c r="T151" s="83">
        <v>134.5427980031657</v>
      </c>
    </row>
    <row r="152" spans="1:20" ht="12.75">
      <c r="A152" s="74">
        <v>7</v>
      </c>
      <c r="B152" s="74">
        <v>1</v>
      </c>
      <c r="C152" s="75">
        <v>4</v>
      </c>
      <c r="D152" s="65">
        <v>562020</v>
      </c>
      <c r="E152" s="26" t="s">
        <v>109</v>
      </c>
      <c r="F152" s="83">
        <v>497.35279961495286</v>
      </c>
      <c r="G152" s="83">
        <v>451.14091621668689</v>
      </c>
      <c r="H152" s="83">
        <v>475.19625856021383</v>
      </c>
      <c r="I152" s="83">
        <v>327.29022942403356</v>
      </c>
      <c r="J152" s="83">
        <v>297.85751611217546</v>
      </c>
      <c r="K152" s="83">
        <v>313.17855353265406</v>
      </c>
      <c r="L152" s="83">
        <v>170.0625701909193</v>
      </c>
      <c r="M152" s="83">
        <v>153.2834001045114</v>
      </c>
      <c r="N152" s="83">
        <v>162.01770502755969</v>
      </c>
      <c r="O152" s="83">
        <v>81.822557356008346</v>
      </c>
      <c r="P152" s="83">
        <v>78.38355687162516</v>
      </c>
      <c r="Q152" s="83">
        <v>80.173709704359439</v>
      </c>
      <c r="R152" s="83">
        <v>88.240012834910971</v>
      </c>
      <c r="S152" s="83">
        <v>74.899843232886255</v>
      </c>
      <c r="T152" s="83">
        <v>81.843995323200261</v>
      </c>
    </row>
    <row r="153" spans="1:20" ht="12.75">
      <c r="A153" s="74">
        <v>7</v>
      </c>
      <c r="B153" s="74">
        <v>1</v>
      </c>
      <c r="C153" s="75">
        <v>4</v>
      </c>
      <c r="D153" s="65">
        <v>978024</v>
      </c>
      <c r="E153" s="26" t="s">
        <v>162</v>
      </c>
      <c r="F153" s="83">
        <v>553.35968379446638</v>
      </c>
      <c r="G153" s="83">
        <v>422.4326292789512</v>
      </c>
      <c r="H153" s="83">
        <v>490.25917042063998</v>
      </c>
      <c r="I153" s="83">
        <v>234.89553924336533</v>
      </c>
      <c r="J153" s="83">
        <v>154.16363194950233</v>
      </c>
      <c r="K153" s="83">
        <v>195.98666120634181</v>
      </c>
      <c r="L153" s="83">
        <v>318.46414455110107</v>
      </c>
      <c r="M153" s="83">
        <v>268.26899732944889</v>
      </c>
      <c r="N153" s="83">
        <v>294.27250921429822</v>
      </c>
      <c r="O153" s="83">
        <v>186.33540372670808</v>
      </c>
      <c r="P153" s="83">
        <v>172.371934935664</v>
      </c>
      <c r="Q153" s="83">
        <v>179.60568653834903</v>
      </c>
      <c r="R153" s="83">
        <v>132.12874082439299</v>
      </c>
      <c r="S153" s="83">
        <v>95.897062393784893</v>
      </c>
      <c r="T153" s="83">
        <v>114.66682267594922</v>
      </c>
    </row>
    <row r="154" spans="1:20" ht="12.75">
      <c r="A154" s="74">
        <v>7</v>
      </c>
      <c r="B154" s="74">
        <v>1</v>
      </c>
      <c r="C154" s="75">
        <v>4</v>
      </c>
      <c r="D154" s="65">
        <v>562024</v>
      </c>
      <c r="E154" s="26" t="s">
        <v>110</v>
      </c>
      <c r="F154" s="83">
        <v>688.99749672189773</v>
      </c>
      <c r="G154" s="83">
        <v>602.5954002312734</v>
      </c>
      <c r="H154" s="83">
        <v>647.41528567895125</v>
      </c>
      <c r="I154" s="83">
        <v>452.97413279294312</v>
      </c>
      <c r="J154" s="83">
        <v>379.03122189387142</v>
      </c>
      <c r="K154" s="83">
        <v>417.38807815978231</v>
      </c>
      <c r="L154" s="83">
        <v>236.02336392895458</v>
      </c>
      <c r="M154" s="83">
        <v>223.56417833740201</v>
      </c>
      <c r="N154" s="83">
        <v>230.02720751916894</v>
      </c>
      <c r="O154" s="83">
        <v>101.32316128263201</v>
      </c>
      <c r="P154" s="83">
        <v>86.085057175896182</v>
      </c>
      <c r="Q154" s="83">
        <v>93.989611674499145</v>
      </c>
      <c r="R154" s="83">
        <v>134.70020264632257</v>
      </c>
      <c r="S154" s="83">
        <v>137.47912116150584</v>
      </c>
      <c r="T154" s="83">
        <v>136.0375958446698</v>
      </c>
    </row>
    <row r="155" spans="1:20" ht="12.75">
      <c r="A155" s="74">
        <v>7</v>
      </c>
      <c r="B155" s="74">
        <v>1</v>
      </c>
      <c r="C155" s="75">
        <v>4</v>
      </c>
      <c r="D155" s="65">
        <v>770024</v>
      </c>
      <c r="E155" s="26" t="s">
        <v>130</v>
      </c>
      <c r="F155" s="83">
        <v>621.60062160062159</v>
      </c>
      <c r="G155" s="83">
        <v>629.9309664694282</v>
      </c>
      <c r="H155" s="83">
        <v>625.54757315577353</v>
      </c>
      <c r="I155" s="83">
        <v>477.30047730047733</v>
      </c>
      <c r="J155" s="83">
        <v>490.63116370808694</v>
      </c>
      <c r="K155" s="83">
        <v>483.61661117925371</v>
      </c>
      <c r="L155" s="83">
        <v>144.3001443001443</v>
      </c>
      <c r="M155" s="83">
        <v>139.29980276134123</v>
      </c>
      <c r="N155" s="83">
        <v>141.93096197652005</v>
      </c>
      <c r="O155" s="83">
        <v>66.600066600066597</v>
      </c>
      <c r="P155" s="83">
        <v>75.197238658777124</v>
      </c>
      <c r="Q155" s="83">
        <v>70.673441971847438</v>
      </c>
      <c r="R155" s="83">
        <v>77.700077700077699</v>
      </c>
      <c r="S155" s="83">
        <v>64.102564102564102</v>
      </c>
      <c r="T155" s="83">
        <v>71.257520004672628</v>
      </c>
    </row>
    <row r="156" spans="1:20" ht="12.75">
      <c r="A156" s="74">
        <v>7</v>
      </c>
      <c r="B156" s="74">
        <v>1</v>
      </c>
      <c r="C156" s="75">
        <v>4</v>
      </c>
      <c r="D156" s="65">
        <v>562032</v>
      </c>
      <c r="E156" s="26" t="s">
        <v>112</v>
      </c>
      <c r="F156" s="83">
        <v>494.74995550809751</v>
      </c>
      <c r="G156" s="83">
        <v>440.76334398915043</v>
      </c>
      <c r="H156" s="83">
        <v>468.9021844997913</v>
      </c>
      <c r="I156" s="83">
        <v>316.78234561309836</v>
      </c>
      <c r="J156" s="83">
        <v>259.61445316284028</v>
      </c>
      <c r="K156" s="83">
        <v>289.41143731737861</v>
      </c>
      <c r="L156" s="83">
        <v>177.9676098949991</v>
      </c>
      <c r="M156" s="83">
        <v>181.14889082631018</v>
      </c>
      <c r="N156" s="83">
        <v>179.49074718241266</v>
      </c>
      <c r="O156" s="83">
        <v>96.102509343299531</v>
      </c>
      <c r="P156" s="83">
        <v>90.090090090090087</v>
      </c>
      <c r="Q156" s="83">
        <v>93.223876443578689</v>
      </c>
      <c r="R156" s="83">
        <v>81.865100551699598</v>
      </c>
      <c r="S156" s="83">
        <v>91.058800736220093</v>
      </c>
      <c r="T156" s="83">
        <v>86.266870738834001</v>
      </c>
    </row>
    <row r="157" spans="1:20" ht="12.75">
      <c r="A157" s="74">
        <v>7</v>
      </c>
      <c r="B157" s="74">
        <v>1</v>
      </c>
      <c r="C157" s="75">
        <v>4</v>
      </c>
      <c r="D157" s="65">
        <v>334032</v>
      </c>
      <c r="E157" s="26" t="s">
        <v>60</v>
      </c>
      <c r="F157" s="83">
        <v>754.18994413407825</v>
      </c>
      <c r="G157" s="83">
        <v>735.40145985401455</v>
      </c>
      <c r="H157" s="83">
        <v>745.28791284800275</v>
      </c>
      <c r="I157" s="83">
        <v>471.57410450213604</v>
      </c>
      <c r="J157" s="83">
        <v>459.85401459854018</v>
      </c>
      <c r="K157" s="83">
        <v>466.02109631679059</v>
      </c>
      <c r="L157" s="83">
        <v>282.61583963194215</v>
      </c>
      <c r="M157" s="83">
        <v>275.54744525547443</v>
      </c>
      <c r="N157" s="83">
        <v>279.26681653121221</v>
      </c>
      <c r="O157" s="83">
        <v>128.16299704239239</v>
      </c>
      <c r="P157" s="83">
        <v>158.75912408759123</v>
      </c>
      <c r="Q157" s="83">
        <v>142.65951928065019</v>
      </c>
      <c r="R157" s="83">
        <v>154.45284258954979</v>
      </c>
      <c r="S157" s="83">
        <v>116.78832116788321</v>
      </c>
      <c r="T157" s="83">
        <v>136.607297250562</v>
      </c>
    </row>
    <row r="158" spans="1:20" ht="12.75">
      <c r="A158" s="77"/>
      <c r="B158" s="77"/>
      <c r="C158" s="77"/>
      <c r="D158" s="69"/>
      <c r="E158" s="71" t="s">
        <v>214</v>
      </c>
      <c r="F158" s="162">
        <v>610.69829799804575</v>
      </c>
      <c r="G158" s="162">
        <v>536.46546664057917</v>
      </c>
      <c r="H158" s="162">
        <v>574.94552093762888</v>
      </c>
      <c r="I158" s="162">
        <v>376.0765332787966</v>
      </c>
      <c r="J158" s="162">
        <v>326.62394834670323</v>
      </c>
      <c r="K158" s="162">
        <v>352.25867247776671</v>
      </c>
      <c r="L158" s="162">
        <v>234.6217647192492</v>
      </c>
      <c r="M158" s="162">
        <v>209.84151829387596</v>
      </c>
      <c r="N158" s="162">
        <v>222.68684845986218</v>
      </c>
      <c r="O158" s="162">
        <v>113.50466971163679</v>
      </c>
      <c r="P158" s="162">
        <v>111.64644883584425</v>
      </c>
      <c r="Q158" s="162">
        <v>112.60969432828789</v>
      </c>
      <c r="R158" s="162">
        <v>121.11709500761243</v>
      </c>
      <c r="S158" s="162">
        <v>98.195069458031682</v>
      </c>
      <c r="T158" s="162">
        <v>110.0771541315743</v>
      </c>
    </row>
    <row r="159" spans="1:20" ht="12.75">
      <c r="A159" s="74">
        <v>8</v>
      </c>
      <c r="B159" s="74">
        <v>2</v>
      </c>
      <c r="C159" s="75">
        <v>4</v>
      </c>
      <c r="D159" s="65">
        <v>570004</v>
      </c>
      <c r="E159" s="26" t="s">
        <v>118</v>
      </c>
      <c r="F159" s="83">
        <v>730.53066850447988</v>
      </c>
      <c r="G159" s="83">
        <v>633.7135614702155</v>
      </c>
      <c r="H159" s="83">
        <v>683.32303345987475</v>
      </c>
      <c r="I159" s="83">
        <v>494.48656099241919</v>
      </c>
      <c r="J159" s="83">
        <v>405.57667934093786</v>
      </c>
      <c r="K159" s="83">
        <v>451.13445749095092</v>
      </c>
      <c r="L159" s="83">
        <v>236.04410751206066</v>
      </c>
      <c r="M159" s="83">
        <v>228.13688212927758</v>
      </c>
      <c r="N159" s="83">
        <v>232.18857596892383</v>
      </c>
      <c r="O159" s="83">
        <v>108.54583046175051</v>
      </c>
      <c r="P159" s="83">
        <v>112.2578308890096</v>
      </c>
      <c r="Q159" s="83">
        <v>110.35578705747329</v>
      </c>
      <c r="R159" s="83">
        <v>127.49827705031012</v>
      </c>
      <c r="S159" s="83">
        <v>115.87905124026797</v>
      </c>
      <c r="T159" s="83">
        <v>121.83278891145052</v>
      </c>
    </row>
    <row r="160" spans="1:20" ht="12.75">
      <c r="A160" s="74">
        <v>8</v>
      </c>
      <c r="B160" s="74">
        <v>2</v>
      </c>
      <c r="C160" s="75">
        <v>4</v>
      </c>
      <c r="D160" s="65">
        <v>766008</v>
      </c>
      <c r="E160" s="26" t="s">
        <v>125</v>
      </c>
      <c r="F160" s="83">
        <v>446.78979771328062</v>
      </c>
      <c r="G160" s="83">
        <v>370.30039675042502</v>
      </c>
      <c r="H160" s="83">
        <v>409.91073055201309</v>
      </c>
      <c r="I160" s="83">
        <v>316.62269129287608</v>
      </c>
      <c r="J160" s="83">
        <v>226.7145286227092</v>
      </c>
      <c r="K160" s="83">
        <v>273.27382036800873</v>
      </c>
      <c r="L160" s="83">
        <v>130.16710642040459</v>
      </c>
      <c r="M160" s="83">
        <v>143.58586812771586</v>
      </c>
      <c r="N160" s="83">
        <v>136.63691018400436</v>
      </c>
      <c r="O160" s="83">
        <v>70.360598065083551</v>
      </c>
      <c r="P160" s="83">
        <v>52.900056678632154</v>
      </c>
      <c r="Q160" s="83">
        <v>61.942065950081982</v>
      </c>
      <c r="R160" s="83">
        <v>59.806508355321021</v>
      </c>
      <c r="S160" s="83">
        <v>90.685811449083687</v>
      </c>
      <c r="T160" s="83">
        <v>74.694844233922396</v>
      </c>
    </row>
    <row r="161" spans="1:20" ht="12.75">
      <c r="A161" s="74">
        <v>8</v>
      </c>
      <c r="B161" s="74">
        <v>2</v>
      </c>
      <c r="C161" s="75">
        <v>4</v>
      </c>
      <c r="D161" s="65">
        <v>766020</v>
      </c>
      <c r="E161" s="26" t="s">
        <v>126</v>
      </c>
      <c r="F161" s="83">
        <v>688.22957198443589</v>
      </c>
      <c r="G161" s="83">
        <v>632.69804226630356</v>
      </c>
      <c r="H161" s="83">
        <v>661.35408169668062</v>
      </c>
      <c r="I161" s="83">
        <v>463.27821011673149</v>
      </c>
      <c r="J161" s="83">
        <v>442.11072215739654</v>
      </c>
      <c r="K161" s="83">
        <v>453.03382066888366</v>
      </c>
      <c r="L161" s="83">
        <v>224.95136186770429</v>
      </c>
      <c r="M161" s="83">
        <v>190.58732010890702</v>
      </c>
      <c r="N161" s="83">
        <v>208.32026102779693</v>
      </c>
      <c r="O161" s="83">
        <v>87.548638132295721</v>
      </c>
      <c r="P161" s="83">
        <v>89.459354336833911</v>
      </c>
      <c r="Q161" s="83">
        <v>88.473363870239069</v>
      </c>
      <c r="R161" s="83">
        <v>137.40272373540856</v>
      </c>
      <c r="S161" s="83">
        <v>101.12796577207311</v>
      </c>
      <c r="T161" s="83">
        <v>119.84689715755788</v>
      </c>
    </row>
    <row r="162" spans="1:20" ht="12.75">
      <c r="A162" s="74">
        <v>8</v>
      </c>
      <c r="B162" s="74">
        <v>2</v>
      </c>
      <c r="C162" s="75">
        <v>4</v>
      </c>
      <c r="D162" s="65">
        <v>562012</v>
      </c>
      <c r="E162" s="26" t="s">
        <v>106</v>
      </c>
      <c r="F162" s="83">
        <v>341.39599170697988</v>
      </c>
      <c r="G162" s="83">
        <v>325.09561635775225</v>
      </c>
      <c r="H162" s="83">
        <v>333.49960806669986</v>
      </c>
      <c r="I162" s="83">
        <v>190.73946095369726</v>
      </c>
      <c r="J162" s="83">
        <v>172.10944395410411</v>
      </c>
      <c r="K162" s="83">
        <v>181.71453003634289</v>
      </c>
      <c r="L162" s="83">
        <v>150.65653075328265</v>
      </c>
      <c r="M162" s="83">
        <v>152.98617240364814</v>
      </c>
      <c r="N162" s="83">
        <v>151.785078030357</v>
      </c>
      <c r="O162" s="83">
        <v>76.019350380096753</v>
      </c>
      <c r="P162" s="83">
        <v>79.435127978817292</v>
      </c>
      <c r="Q162" s="83">
        <v>77.674054015534807</v>
      </c>
      <c r="R162" s="83">
        <v>74.637180373185899</v>
      </c>
      <c r="S162" s="83">
        <v>73.551044424830835</v>
      </c>
      <c r="T162" s="83">
        <v>74.111024014822206</v>
      </c>
    </row>
    <row r="163" spans="1:20" ht="12.75">
      <c r="A163" s="74">
        <v>8</v>
      </c>
      <c r="B163" s="74">
        <v>2</v>
      </c>
      <c r="C163" s="75">
        <v>4</v>
      </c>
      <c r="D163" s="65">
        <v>758012</v>
      </c>
      <c r="E163" s="26" t="s">
        <v>123</v>
      </c>
      <c r="F163" s="83">
        <v>648.66369710467723</v>
      </c>
      <c r="G163" s="83">
        <v>647.15399323429915</v>
      </c>
      <c r="H163" s="83">
        <v>647.92962883501389</v>
      </c>
      <c r="I163" s="83">
        <v>462.13808463251689</v>
      </c>
      <c r="J163" s="83">
        <v>425.06250919252824</v>
      </c>
      <c r="K163" s="83">
        <v>444.11070585711218</v>
      </c>
      <c r="L163" s="83">
        <v>186.52561247216036</v>
      </c>
      <c r="M163" s="83">
        <v>222.09148404177085</v>
      </c>
      <c r="N163" s="83">
        <v>203.81892297790174</v>
      </c>
      <c r="O163" s="83">
        <v>62.639198218262806</v>
      </c>
      <c r="P163" s="83">
        <v>83.835858214443306</v>
      </c>
      <c r="Q163" s="83">
        <v>72.945719802617461</v>
      </c>
      <c r="R163" s="83">
        <v>123.88641425389756</v>
      </c>
      <c r="S163" s="83">
        <v>138.25562582732755</v>
      </c>
      <c r="T163" s="83">
        <v>130.87320317528426</v>
      </c>
    </row>
    <row r="164" spans="1:20" ht="12.75">
      <c r="A164" s="74">
        <v>8</v>
      </c>
      <c r="B164" s="74">
        <v>2</v>
      </c>
      <c r="C164" s="75">
        <v>4</v>
      </c>
      <c r="D164" s="65">
        <v>962024</v>
      </c>
      <c r="E164" s="26" t="s">
        <v>151</v>
      </c>
      <c r="F164" s="83">
        <v>261.91498497209102</v>
      </c>
      <c r="G164" s="83">
        <v>258.40996391572571</v>
      </c>
      <c r="H164" s="83">
        <v>260.23342826827491</v>
      </c>
      <c r="I164" s="83">
        <v>133.10433662516098</v>
      </c>
      <c r="J164" s="83">
        <v>112.90885810732159</v>
      </c>
      <c r="K164" s="83">
        <v>123.41542413581277</v>
      </c>
      <c r="L164" s="83">
        <v>128.81064834693001</v>
      </c>
      <c r="M164" s="83">
        <v>145.50110580840413</v>
      </c>
      <c r="N164" s="83">
        <v>136.81800413246216</v>
      </c>
      <c r="O164" s="83">
        <v>83.726921425504514</v>
      </c>
      <c r="P164" s="83">
        <v>95.448725410313116</v>
      </c>
      <c r="Q164" s="83">
        <v>89.350533310995701</v>
      </c>
      <c r="R164" s="83">
        <v>45.083726921425509</v>
      </c>
      <c r="S164" s="83">
        <v>50.052380398091024</v>
      </c>
      <c r="T164" s="83">
        <v>47.467470821466463</v>
      </c>
    </row>
    <row r="165" spans="1:20" ht="12.75">
      <c r="A165" s="74">
        <v>8</v>
      </c>
      <c r="B165" s="74">
        <v>2</v>
      </c>
      <c r="C165" s="75">
        <v>4</v>
      </c>
      <c r="D165" s="65">
        <v>362032</v>
      </c>
      <c r="E165" s="26" t="s">
        <v>68</v>
      </c>
      <c r="F165" s="83">
        <v>703.44059061150574</v>
      </c>
      <c r="G165" s="83">
        <v>623.44139650872819</v>
      </c>
      <c r="H165" s="83">
        <v>664.47556444698489</v>
      </c>
      <c r="I165" s="83">
        <v>523.74982588104194</v>
      </c>
      <c r="J165" s="83">
        <v>425.40707055889686</v>
      </c>
      <c r="K165" s="83">
        <v>475.85024292655044</v>
      </c>
      <c r="L165" s="83">
        <v>179.69076473046383</v>
      </c>
      <c r="M165" s="83">
        <v>198.03432594983133</v>
      </c>
      <c r="N165" s="83">
        <v>188.62532152043443</v>
      </c>
      <c r="O165" s="83">
        <v>68.254631564284722</v>
      </c>
      <c r="P165" s="83">
        <v>76.279888514009087</v>
      </c>
      <c r="Q165" s="83">
        <v>72.163475278651049</v>
      </c>
      <c r="R165" s="83">
        <v>111.43613316617913</v>
      </c>
      <c r="S165" s="83">
        <v>121.75443743582221</v>
      </c>
      <c r="T165" s="83">
        <v>116.46184624178336</v>
      </c>
    </row>
    <row r="166" spans="1:20" ht="12.75">
      <c r="A166" s="74">
        <v>8</v>
      </c>
      <c r="B166" s="74">
        <v>2</v>
      </c>
      <c r="C166" s="75">
        <v>4</v>
      </c>
      <c r="D166" s="65">
        <v>962032</v>
      </c>
      <c r="E166" s="26" t="s">
        <v>152</v>
      </c>
      <c r="F166" s="83">
        <v>516.96065128900966</v>
      </c>
      <c r="G166" s="83">
        <v>482.10161662817563</v>
      </c>
      <c r="H166" s="83">
        <v>500.06993985172767</v>
      </c>
      <c r="I166" s="83">
        <v>333.78561736770706</v>
      </c>
      <c r="J166" s="83">
        <v>330.54272517321039</v>
      </c>
      <c r="K166" s="83">
        <v>332.21429570569325</v>
      </c>
      <c r="L166" s="83">
        <v>183.17503392130257</v>
      </c>
      <c r="M166" s="83">
        <v>151.55889145496536</v>
      </c>
      <c r="N166" s="83">
        <v>167.85564414603442</v>
      </c>
      <c r="O166" s="83">
        <v>65.128900949796474</v>
      </c>
      <c r="P166" s="83">
        <v>54.849884526558888</v>
      </c>
      <c r="Q166" s="83">
        <v>60.148272485662332</v>
      </c>
      <c r="R166" s="83">
        <v>118.0461329715061</v>
      </c>
      <c r="S166" s="83">
        <v>96.709006928406467</v>
      </c>
      <c r="T166" s="83">
        <v>107.70737166037208</v>
      </c>
    </row>
    <row r="167" spans="1:20" ht="12.75">
      <c r="A167" s="74">
        <v>8</v>
      </c>
      <c r="B167" s="74">
        <v>2</v>
      </c>
      <c r="C167" s="75">
        <v>4</v>
      </c>
      <c r="D167" s="65">
        <v>170024</v>
      </c>
      <c r="E167" s="26" t="s">
        <v>50</v>
      </c>
      <c r="F167" s="83">
        <v>689.38349418948189</v>
      </c>
      <c r="G167" s="83">
        <v>462.0601949978805</v>
      </c>
      <c r="H167" s="83">
        <v>579.88769780500252</v>
      </c>
      <c r="I167" s="83">
        <v>454.99310616505812</v>
      </c>
      <c r="J167" s="83">
        <v>287.19796523950833</v>
      </c>
      <c r="K167" s="83">
        <v>374.1704951505871</v>
      </c>
      <c r="L167" s="83">
        <v>234.39038802442386</v>
      </c>
      <c r="M167" s="83">
        <v>174.86222975837219</v>
      </c>
      <c r="N167" s="83">
        <v>205.71720265441553</v>
      </c>
      <c r="O167" s="83">
        <v>82.726019302737839</v>
      </c>
      <c r="P167" s="83">
        <v>55.108096651123361</v>
      </c>
      <c r="Q167" s="83">
        <v>69.423175089331295</v>
      </c>
      <c r="R167" s="83">
        <v>151.66436872168603</v>
      </c>
      <c r="S167" s="83">
        <v>119.75413310724885</v>
      </c>
      <c r="T167" s="83">
        <v>136.29402756508424</v>
      </c>
    </row>
    <row r="168" spans="1:20" ht="12.75">
      <c r="A168" s="74">
        <v>8</v>
      </c>
      <c r="B168" s="74">
        <v>2</v>
      </c>
      <c r="C168" s="75">
        <v>4</v>
      </c>
      <c r="D168" s="65">
        <v>162024</v>
      </c>
      <c r="E168" s="26" t="s">
        <v>44</v>
      </c>
      <c r="F168" s="83">
        <v>492.52471666264779</v>
      </c>
      <c r="G168" s="83">
        <v>446.35413326492659</v>
      </c>
      <c r="H168" s="83">
        <v>470.15319598520864</v>
      </c>
      <c r="I168" s="83">
        <v>335.1820593199904</v>
      </c>
      <c r="J168" s="83">
        <v>304.6238696851151</v>
      </c>
      <c r="K168" s="83">
        <v>320.37537677511574</v>
      </c>
      <c r="L168" s="83">
        <v>157.34265734265736</v>
      </c>
      <c r="M168" s="83">
        <v>141.73026357981144</v>
      </c>
      <c r="N168" s="83">
        <v>149.7778192100929</v>
      </c>
      <c r="O168" s="83">
        <v>61.490233904027008</v>
      </c>
      <c r="P168" s="83">
        <v>57.718206887706025</v>
      </c>
      <c r="Q168" s="83">
        <v>59.662533793232036</v>
      </c>
      <c r="R168" s="83">
        <v>95.852423438630339</v>
      </c>
      <c r="S168" s="83">
        <v>84.012056692105432</v>
      </c>
      <c r="T168" s="83">
        <v>90.115285416860885</v>
      </c>
    </row>
    <row r="169" spans="1:20" ht="12.75">
      <c r="A169" s="74">
        <v>8</v>
      </c>
      <c r="B169" s="74">
        <v>2</v>
      </c>
      <c r="C169" s="75">
        <v>4</v>
      </c>
      <c r="D169" s="65">
        <v>774032</v>
      </c>
      <c r="E169" s="26" t="s">
        <v>132</v>
      </c>
      <c r="F169" s="193">
        <v>587.71929824561414</v>
      </c>
      <c r="G169" s="193">
        <v>524.19621047072042</v>
      </c>
      <c r="H169" s="193">
        <v>556.78786125309432</v>
      </c>
      <c r="I169" s="193">
        <v>364.03508771929842</v>
      </c>
      <c r="J169" s="193">
        <v>332.73915626856819</v>
      </c>
      <c r="K169" s="193">
        <v>348.79609091201348</v>
      </c>
      <c r="L169" s="193">
        <v>223.68421052631578</v>
      </c>
      <c r="M169" s="193">
        <v>191.45705420215222</v>
      </c>
      <c r="N169" s="193">
        <v>207.99177034108081</v>
      </c>
      <c r="O169" s="193">
        <v>90.225563909774436</v>
      </c>
      <c r="P169" s="193">
        <v>76.582821680860903</v>
      </c>
      <c r="Q169" s="193">
        <v>83.582473398270494</v>
      </c>
      <c r="R169" s="193">
        <v>133.45864661654136</v>
      </c>
      <c r="S169" s="193">
        <v>114.87423252129133</v>
      </c>
      <c r="T169" s="193">
        <v>124.4092969428103</v>
      </c>
    </row>
    <row r="170" spans="1:20" ht="12.75">
      <c r="A170" s="74">
        <v>8</v>
      </c>
      <c r="B170" s="74">
        <v>2</v>
      </c>
      <c r="C170" s="75">
        <v>4</v>
      </c>
      <c r="D170" s="65">
        <v>970040</v>
      </c>
      <c r="E170" s="26" t="s">
        <v>156</v>
      </c>
      <c r="F170" s="83">
        <v>562.42520941364194</v>
      </c>
      <c r="G170" s="83">
        <v>483.65611230658885</v>
      </c>
      <c r="H170" s="83">
        <v>523.57608530853599</v>
      </c>
      <c r="I170" s="83">
        <v>361.98643797367384</v>
      </c>
      <c r="J170" s="83">
        <v>297.16159442565845</v>
      </c>
      <c r="K170" s="83">
        <v>330.01465608733014</v>
      </c>
      <c r="L170" s="83">
        <v>200.43877143996809</v>
      </c>
      <c r="M170" s="83">
        <v>186.49451788093043</v>
      </c>
      <c r="N170" s="83">
        <v>193.56142922120586</v>
      </c>
      <c r="O170" s="83">
        <v>88.751495811727168</v>
      </c>
      <c r="P170" s="83">
        <v>83.000307408545964</v>
      </c>
      <c r="Q170" s="83">
        <v>85.914994693485625</v>
      </c>
      <c r="R170" s="83">
        <v>111.68727562824093</v>
      </c>
      <c r="S170" s="83">
        <v>103.49421047238447</v>
      </c>
      <c r="T170" s="83">
        <v>107.64643452772022</v>
      </c>
    </row>
    <row r="171" spans="1:20" ht="12.75">
      <c r="A171" s="74">
        <v>8</v>
      </c>
      <c r="B171" s="74">
        <v>2</v>
      </c>
      <c r="C171" s="75">
        <v>4</v>
      </c>
      <c r="D171" s="65">
        <v>382068</v>
      </c>
      <c r="E171" s="26" t="s">
        <v>94</v>
      </c>
      <c r="F171" s="83">
        <v>482.73301151132569</v>
      </c>
      <c r="G171" s="83">
        <v>354.96688741721857</v>
      </c>
      <c r="H171" s="83">
        <v>421.01222087145692</v>
      </c>
      <c r="I171" s="83">
        <v>302.0175764327268</v>
      </c>
      <c r="J171" s="83">
        <v>186.75496688741723</v>
      </c>
      <c r="K171" s="83">
        <v>246.33693774393757</v>
      </c>
      <c r="L171" s="83">
        <v>180.71543507859886</v>
      </c>
      <c r="M171" s="83">
        <v>168.21192052980132</v>
      </c>
      <c r="N171" s="83">
        <v>174.67528312751935</v>
      </c>
      <c r="O171" s="83">
        <v>56.937739819284559</v>
      </c>
      <c r="P171" s="83">
        <v>62.25165562913908</v>
      </c>
      <c r="Q171" s="83">
        <v>59.504766779704397</v>
      </c>
      <c r="R171" s="83">
        <v>123.77769525931427</v>
      </c>
      <c r="S171" s="83">
        <v>105.96026490066225</v>
      </c>
      <c r="T171" s="83">
        <v>115.17051634781495</v>
      </c>
    </row>
    <row r="172" spans="1:20" ht="12.75">
      <c r="A172" s="74">
        <v>8</v>
      </c>
      <c r="B172" s="74">
        <v>2</v>
      </c>
      <c r="C172" s="75">
        <v>4</v>
      </c>
      <c r="D172" s="65">
        <v>978036</v>
      </c>
      <c r="E172" s="26" t="s">
        <v>165</v>
      </c>
      <c r="F172" s="83">
        <v>496.53979238754323</v>
      </c>
      <c r="G172" s="83">
        <v>411.05726081493447</v>
      </c>
      <c r="H172" s="83">
        <v>454.58549907497132</v>
      </c>
      <c r="I172" s="83">
        <v>262.97577854671283</v>
      </c>
      <c r="J172" s="83">
        <v>190.27104649075571</v>
      </c>
      <c r="K172" s="83">
        <v>227.29274953748566</v>
      </c>
      <c r="L172" s="83">
        <v>233.56401384083046</v>
      </c>
      <c r="M172" s="83">
        <v>220.78621432417879</v>
      </c>
      <c r="N172" s="83">
        <v>227.29274953748566</v>
      </c>
      <c r="O172" s="83">
        <v>110.72664359861591</v>
      </c>
      <c r="P172" s="83">
        <v>123.85568120624663</v>
      </c>
      <c r="Q172" s="83">
        <v>117.17029336622323</v>
      </c>
      <c r="R172" s="83">
        <v>122.83737024221455</v>
      </c>
      <c r="S172" s="83">
        <v>96.930533117932143</v>
      </c>
      <c r="T172" s="83">
        <v>110.12245617126244</v>
      </c>
    </row>
    <row r="173" spans="1:20" ht="12.75">
      <c r="A173" s="74">
        <v>8</v>
      </c>
      <c r="B173" s="74">
        <v>2</v>
      </c>
      <c r="C173" s="75">
        <v>4</v>
      </c>
      <c r="D173" s="65">
        <v>166032</v>
      </c>
      <c r="E173" s="26" t="s">
        <v>46</v>
      </c>
      <c r="F173" s="83">
        <v>459.1571279916754</v>
      </c>
      <c r="G173" s="83">
        <v>394.33230851490441</v>
      </c>
      <c r="H173" s="83">
        <v>427.18702617179775</v>
      </c>
      <c r="I173" s="83">
        <v>218.5223725286161</v>
      </c>
      <c r="J173" s="83">
        <v>189.81419596310656</v>
      </c>
      <c r="K173" s="83">
        <v>204.36416375502674</v>
      </c>
      <c r="L173" s="83">
        <v>240.63475546305932</v>
      </c>
      <c r="M173" s="83">
        <v>204.51811255179788</v>
      </c>
      <c r="N173" s="83">
        <v>222.82286241677104</v>
      </c>
      <c r="O173" s="83">
        <v>104.0582726326743</v>
      </c>
      <c r="P173" s="83">
        <v>94.907097981553264</v>
      </c>
      <c r="Q173" s="83">
        <v>99.545124925835594</v>
      </c>
      <c r="R173" s="83">
        <v>136.57648283038503</v>
      </c>
      <c r="S173" s="83">
        <v>109.61101457024462</v>
      </c>
      <c r="T173" s="83">
        <v>123.27773749093546</v>
      </c>
    </row>
    <row r="174" spans="1:20" ht="12.75">
      <c r="A174" s="74">
        <v>8</v>
      </c>
      <c r="B174" s="74">
        <v>2</v>
      </c>
      <c r="C174" s="75">
        <v>4</v>
      </c>
      <c r="D174" s="65">
        <v>170048</v>
      </c>
      <c r="E174" s="26" t="s">
        <v>53</v>
      </c>
      <c r="F174" s="83">
        <v>542.50744293747937</v>
      </c>
      <c r="G174" s="83">
        <v>443.74009508716324</v>
      </c>
      <c r="H174" s="83">
        <v>494.66950959488275</v>
      </c>
      <c r="I174" s="83">
        <v>310.94938802514059</v>
      </c>
      <c r="J174" s="83">
        <v>202.5004402183483</v>
      </c>
      <c r="K174" s="83">
        <v>258.42217484008529</v>
      </c>
      <c r="L174" s="83">
        <v>231.55805491233875</v>
      </c>
      <c r="M174" s="83">
        <v>241.23965486881494</v>
      </c>
      <c r="N174" s="83">
        <v>236.24733475479744</v>
      </c>
      <c r="O174" s="83">
        <v>105.85511081706915</v>
      </c>
      <c r="P174" s="83">
        <v>123.26113752421202</v>
      </c>
      <c r="Q174" s="83">
        <v>114.28571428571429</v>
      </c>
      <c r="R174" s="83">
        <v>125.7029440952696</v>
      </c>
      <c r="S174" s="83">
        <v>117.97851734460292</v>
      </c>
      <c r="T174" s="83">
        <v>121.96162046908316</v>
      </c>
    </row>
    <row r="175" spans="1:20" ht="12.75">
      <c r="A175" s="74">
        <v>8</v>
      </c>
      <c r="B175" s="74">
        <v>2</v>
      </c>
      <c r="C175" s="75">
        <v>4</v>
      </c>
      <c r="D175" s="65">
        <v>954036</v>
      </c>
      <c r="E175" s="26" t="s">
        <v>145</v>
      </c>
      <c r="F175" s="83">
        <v>715.64564900884739</v>
      </c>
      <c r="G175" s="83">
        <v>657.29880385553372</v>
      </c>
      <c r="H175" s="83">
        <v>687.0011402508552</v>
      </c>
      <c r="I175" s="83">
        <v>507.33564788890112</v>
      </c>
      <c r="J175" s="83">
        <v>456.39298571594486</v>
      </c>
      <c r="K175" s="83">
        <v>482.32611174458373</v>
      </c>
      <c r="L175" s="83">
        <v>208.31000111994624</v>
      </c>
      <c r="M175" s="83">
        <v>200.90581813958889</v>
      </c>
      <c r="N175" s="83">
        <v>204.67502850627136</v>
      </c>
      <c r="O175" s="83">
        <v>104.15500055997312</v>
      </c>
      <c r="P175" s="83">
        <v>121.93705725235165</v>
      </c>
      <c r="Q175" s="83">
        <v>112.88483466362599</v>
      </c>
      <c r="R175" s="83">
        <v>104.15500055997312</v>
      </c>
      <c r="S175" s="83">
        <v>78.968760887237252</v>
      </c>
      <c r="T175" s="83">
        <v>91.79019384264538</v>
      </c>
    </row>
    <row r="176" spans="1:20" ht="12.75">
      <c r="A176" s="77"/>
      <c r="B176" s="77"/>
      <c r="C176" s="77"/>
      <c r="D176" s="69"/>
      <c r="E176" s="71" t="s">
        <v>215</v>
      </c>
      <c r="F176" s="162">
        <v>550.29236191756831</v>
      </c>
      <c r="G176" s="162">
        <v>479.86560317038675</v>
      </c>
      <c r="H176" s="162">
        <v>516.05720707201135</v>
      </c>
      <c r="I176" s="162">
        <v>355.24859252015301</v>
      </c>
      <c r="J176" s="162">
        <v>297.51093051138281</v>
      </c>
      <c r="K176" s="162">
        <v>327.18173505782829</v>
      </c>
      <c r="L176" s="162">
        <v>195.04376939741525</v>
      </c>
      <c r="M176" s="162">
        <v>182.35467265900394</v>
      </c>
      <c r="N176" s="162">
        <v>188.87547201418309</v>
      </c>
      <c r="O176" s="162">
        <v>82.581205984420947</v>
      </c>
      <c r="P176" s="162">
        <v>82.059602696551764</v>
      </c>
      <c r="Q176" s="162">
        <v>82.327649386817797</v>
      </c>
      <c r="R176" s="162">
        <v>112.46256341299431</v>
      </c>
      <c r="S176" s="162">
        <v>100.29506996245217</v>
      </c>
      <c r="T176" s="162">
        <v>106.54782262736531</v>
      </c>
    </row>
    <row r="177" spans="1:20" ht="12.75">
      <c r="A177" s="74">
        <v>9</v>
      </c>
      <c r="B177" s="74">
        <v>3</v>
      </c>
      <c r="C177" s="75">
        <v>4</v>
      </c>
      <c r="D177" s="65">
        <v>958004</v>
      </c>
      <c r="E177" s="26" t="s">
        <v>146</v>
      </c>
      <c r="F177" s="83">
        <v>450.92480086404754</v>
      </c>
      <c r="G177" s="83">
        <v>448.85627967198963</v>
      </c>
      <c r="H177" s="83">
        <v>449.92338765844823</v>
      </c>
      <c r="I177" s="83">
        <v>252.46388551370325</v>
      </c>
      <c r="J177" s="83">
        <v>277.65789095094232</v>
      </c>
      <c r="K177" s="83">
        <v>264.66081626967542</v>
      </c>
      <c r="L177" s="83">
        <v>198.46091535034427</v>
      </c>
      <c r="M177" s="83">
        <v>171.19838872104734</v>
      </c>
      <c r="N177" s="83">
        <v>185.26257138877281</v>
      </c>
      <c r="O177" s="83">
        <v>74.254083974618609</v>
      </c>
      <c r="P177" s="83">
        <v>63.300244569126747</v>
      </c>
      <c r="Q177" s="83">
        <v>68.951107396573335</v>
      </c>
      <c r="R177" s="83">
        <v>124.20683137572566</v>
      </c>
      <c r="S177" s="83">
        <v>107.89814415192059</v>
      </c>
      <c r="T177" s="83">
        <v>116.31146399219948</v>
      </c>
    </row>
    <row r="178" spans="1:20" ht="12.75">
      <c r="A178" s="74">
        <v>9</v>
      </c>
      <c r="B178" s="74">
        <v>3</v>
      </c>
      <c r="C178" s="75">
        <v>4</v>
      </c>
      <c r="D178" s="65">
        <v>378004</v>
      </c>
      <c r="E178" s="26" t="s">
        <v>79</v>
      </c>
      <c r="F178" s="83">
        <v>350.12885452768143</v>
      </c>
      <c r="G178" s="83">
        <v>299.60053262316916</v>
      </c>
      <c r="H178" s="83">
        <v>325.72242385262092</v>
      </c>
      <c r="I178" s="83">
        <v>223.94028259130886</v>
      </c>
      <c r="J178" s="83">
        <v>181.66254517785814</v>
      </c>
      <c r="K178" s="83">
        <v>203.51908852850642</v>
      </c>
      <c r="L178" s="83">
        <v>126.18857193637253</v>
      </c>
      <c r="M178" s="83">
        <v>117.93798744531101</v>
      </c>
      <c r="N178" s="83">
        <v>122.20333532411448</v>
      </c>
      <c r="O178" s="83">
        <v>39.100684261974585</v>
      </c>
      <c r="P178" s="83">
        <v>49.457865702872361</v>
      </c>
      <c r="Q178" s="83">
        <v>44.103459365093947</v>
      </c>
      <c r="R178" s="83">
        <v>87.087887674397948</v>
      </c>
      <c r="S178" s="83">
        <v>68.480121742438655</v>
      </c>
      <c r="T178" s="83">
        <v>78.099875959020537</v>
      </c>
    </row>
    <row r="179" spans="1:20" ht="12.75">
      <c r="A179" s="74">
        <v>9</v>
      </c>
      <c r="B179" s="74">
        <v>3</v>
      </c>
      <c r="C179" s="75">
        <v>4</v>
      </c>
      <c r="D179" s="65">
        <v>554008</v>
      </c>
      <c r="E179" s="26" t="s">
        <v>99</v>
      </c>
      <c r="F179" s="83">
        <v>563.88963300294677</v>
      </c>
      <c r="G179" s="83">
        <v>502.22413545702392</v>
      </c>
      <c r="H179" s="83">
        <v>534.11846207135432</v>
      </c>
      <c r="I179" s="83">
        <v>408.51861773372622</v>
      </c>
      <c r="J179" s="83">
        <v>322.85837279380115</v>
      </c>
      <c r="K179" s="83">
        <v>367.16314513335647</v>
      </c>
      <c r="L179" s="83">
        <v>155.37101526922046</v>
      </c>
      <c r="M179" s="83">
        <v>179.36576266322282</v>
      </c>
      <c r="N179" s="83">
        <v>166.95531693799791</v>
      </c>
      <c r="O179" s="83">
        <v>91.079560675060279</v>
      </c>
      <c r="P179" s="83">
        <v>110.48930980054527</v>
      </c>
      <c r="Q179" s="83">
        <v>100.45029442327674</v>
      </c>
      <c r="R179" s="83">
        <v>64.291454594160186</v>
      </c>
      <c r="S179" s="83">
        <v>68.876452862677567</v>
      </c>
      <c r="T179" s="83">
        <v>66.505022514721162</v>
      </c>
    </row>
    <row r="180" spans="1:20" ht="12.75">
      <c r="A180" s="74">
        <v>9</v>
      </c>
      <c r="B180" s="74">
        <v>3</v>
      </c>
      <c r="C180" s="75">
        <v>4</v>
      </c>
      <c r="D180" s="65">
        <v>170008</v>
      </c>
      <c r="E180" s="26" t="s">
        <v>48</v>
      </c>
      <c r="F180" s="83">
        <v>729.06717605858012</v>
      </c>
      <c r="G180" s="83">
        <v>549.94003769059452</v>
      </c>
      <c r="H180" s="83">
        <v>642.79230959650135</v>
      </c>
      <c r="I180" s="83">
        <v>432.98312639286848</v>
      </c>
      <c r="J180" s="83">
        <v>296.38512934726742</v>
      </c>
      <c r="K180" s="83">
        <v>367.19201254228892</v>
      </c>
      <c r="L180" s="83">
        <v>296.08404966571152</v>
      </c>
      <c r="M180" s="83">
        <v>253.55490834332704</v>
      </c>
      <c r="N180" s="83">
        <v>275.60029705421238</v>
      </c>
      <c r="O180" s="83">
        <v>117.79687997453041</v>
      </c>
      <c r="P180" s="83">
        <v>123.3510364913483</v>
      </c>
      <c r="Q180" s="83">
        <v>120.47198613747008</v>
      </c>
      <c r="R180" s="83">
        <v>178.28716969118113</v>
      </c>
      <c r="S180" s="83">
        <v>130.20387185197876</v>
      </c>
      <c r="T180" s="83">
        <v>155.12831091674229</v>
      </c>
    </row>
    <row r="181" spans="1:20" ht="12.75">
      <c r="A181" s="74">
        <v>9</v>
      </c>
      <c r="B181" s="74">
        <v>3</v>
      </c>
      <c r="C181" s="75">
        <v>4</v>
      </c>
      <c r="D181" s="65">
        <v>162004</v>
      </c>
      <c r="E181" s="26" t="s">
        <v>40</v>
      </c>
      <c r="F181" s="83">
        <v>350.57915057915056</v>
      </c>
      <c r="G181" s="83">
        <v>327.32130928523713</v>
      </c>
      <c r="H181" s="83">
        <v>339.4046377276739</v>
      </c>
      <c r="I181" s="83">
        <v>214.67181467181464</v>
      </c>
      <c r="J181" s="83">
        <v>220.44088176352707</v>
      </c>
      <c r="K181" s="83">
        <v>217.44363315413625</v>
      </c>
      <c r="L181" s="83">
        <v>135.90733590733592</v>
      </c>
      <c r="M181" s="83">
        <v>106.88042752171009</v>
      </c>
      <c r="N181" s="83">
        <v>121.96100457353768</v>
      </c>
      <c r="O181" s="83">
        <v>75.675675675675677</v>
      </c>
      <c r="P181" s="83">
        <v>70.140280561122239</v>
      </c>
      <c r="Q181" s="83">
        <v>73.016127738104785</v>
      </c>
      <c r="R181" s="83">
        <v>60.231660231660229</v>
      </c>
      <c r="S181" s="83">
        <v>36.740146960587843</v>
      </c>
      <c r="T181" s="83">
        <v>48.944876835432879</v>
      </c>
    </row>
    <row r="182" spans="1:20" ht="12.75">
      <c r="A182" s="74">
        <v>9</v>
      </c>
      <c r="B182" s="74">
        <v>3</v>
      </c>
      <c r="C182" s="75">
        <v>4</v>
      </c>
      <c r="D182" s="65">
        <v>362024</v>
      </c>
      <c r="E182" s="26" t="s">
        <v>66</v>
      </c>
      <c r="F182" s="83">
        <v>705.72819168850606</v>
      </c>
      <c r="G182" s="83">
        <v>717.47061207944876</v>
      </c>
      <c r="H182" s="83">
        <v>711.36629038536387</v>
      </c>
      <c r="I182" s="83">
        <v>554.09958816922494</v>
      </c>
      <c r="J182" s="83">
        <v>565.46412646939598</v>
      </c>
      <c r="K182" s="83">
        <v>559.55624756714667</v>
      </c>
      <c r="L182" s="83">
        <v>151.62860351928117</v>
      </c>
      <c r="M182" s="83">
        <v>152.00648561005269</v>
      </c>
      <c r="N182" s="83">
        <v>151.8100428182172</v>
      </c>
      <c r="O182" s="83">
        <v>69.262448521153132</v>
      </c>
      <c r="P182" s="83">
        <v>68.909606809890562</v>
      </c>
      <c r="Q182" s="83">
        <v>69.093032308291171</v>
      </c>
      <c r="R182" s="83">
        <v>82.366154998128053</v>
      </c>
      <c r="S182" s="83">
        <v>83.096878800162145</v>
      </c>
      <c r="T182" s="83">
        <v>82.717010509926041</v>
      </c>
    </row>
    <row r="183" spans="1:20" ht="12.75">
      <c r="A183" s="74">
        <v>9</v>
      </c>
      <c r="B183" s="74">
        <v>3</v>
      </c>
      <c r="C183" s="75">
        <v>4</v>
      </c>
      <c r="D183" s="65">
        <v>162008</v>
      </c>
      <c r="E183" s="26" t="s">
        <v>41</v>
      </c>
      <c r="F183" s="83">
        <v>434.6540508574808</v>
      </c>
      <c r="G183" s="83">
        <v>358.16618911174783</v>
      </c>
      <c r="H183" s="83">
        <v>397.82308753640962</v>
      </c>
      <c r="I183" s="83">
        <v>274.98521584861027</v>
      </c>
      <c r="J183" s="83">
        <v>275.39000318369943</v>
      </c>
      <c r="K183" s="83">
        <v>275.18013184117734</v>
      </c>
      <c r="L183" s="83">
        <v>159.66883500887047</v>
      </c>
      <c r="M183" s="83">
        <v>82.776185928048392</v>
      </c>
      <c r="N183" s="83">
        <v>122.64295569523225</v>
      </c>
      <c r="O183" s="83">
        <v>76.877587226493205</v>
      </c>
      <c r="P183" s="83">
        <v>44.571792422795284</v>
      </c>
      <c r="Q183" s="83">
        <v>61.321477847616123</v>
      </c>
      <c r="R183" s="83">
        <v>82.791247782377297</v>
      </c>
      <c r="S183" s="83">
        <v>38.204393505253101</v>
      </c>
      <c r="T183" s="83">
        <v>61.321477847616123</v>
      </c>
    </row>
    <row r="184" spans="1:20" ht="12.75">
      <c r="A184" s="74">
        <v>9</v>
      </c>
      <c r="B184" s="74">
        <v>3</v>
      </c>
      <c r="C184" s="75">
        <v>4</v>
      </c>
      <c r="D184" s="65">
        <v>754008</v>
      </c>
      <c r="E184" s="26" t="s">
        <v>121</v>
      </c>
      <c r="F184" s="83">
        <v>500.09109127345602</v>
      </c>
      <c r="G184" s="83">
        <v>407.94469866614736</v>
      </c>
      <c r="H184" s="83">
        <v>455.55084945173894</v>
      </c>
      <c r="I184" s="83">
        <v>346.14683913281112</v>
      </c>
      <c r="J184" s="83">
        <v>286.24281958913446</v>
      </c>
      <c r="K184" s="83">
        <v>317.19139724222316</v>
      </c>
      <c r="L184" s="83">
        <v>153.94425214064492</v>
      </c>
      <c r="M184" s="83">
        <v>121.70187907701295</v>
      </c>
      <c r="N184" s="83">
        <v>138.35945220951572</v>
      </c>
      <c r="O184" s="83">
        <v>54.654764073601747</v>
      </c>
      <c r="P184" s="83">
        <v>36.023756206795831</v>
      </c>
      <c r="Q184" s="83">
        <v>45.649207021506889</v>
      </c>
      <c r="R184" s="83">
        <v>99.28948806704318</v>
      </c>
      <c r="S184" s="83">
        <v>85.678122870217109</v>
      </c>
      <c r="T184" s="83">
        <v>92.710245188008855</v>
      </c>
    </row>
    <row r="185" spans="1:20" ht="12.75">
      <c r="A185" s="74">
        <v>9</v>
      </c>
      <c r="B185" s="74">
        <v>3</v>
      </c>
      <c r="C185" s="75">
        <v>4</v>
      </c>
      <c r="D185" s="65">
        <v>954016</v>
      </c>
      <c r="E185" s="26" t="s">
        <v>140</v>
      </c>
      <c r="F185" s="83">
        <v>749.30251096054212</v>
      </c>
      <c r="G185" s="83">
        <v>677.85527462946823</v>
      </c>
      <c r="H185" s="83">
        <v>715.17801374141163</v>
      </c>
      <c r="I185" s="83">
        <v>540.0557991231567</v>
      </c>
      <c r="J185" s="83">
        <v>477.33217088055801</v>
      </c>
      <c r="K185" s="83">
        <v>510.09785550697489</v>
      </c>
      <c r="L185" s="83">
        <v>209.24671183738542</v>
      </c>
      <c r="M185" s="83">
        <v>200.52310374891022</v>
      </c>
      <c r="N185" s="83">
        <v>205.08015823443682</v>
      </c>
      <c r="O185" s="83">
        <v>81.705858907931457</v>
      </c>
      <c r="P185" s="83">
        <v>76.285963382737577</v>
      </c>
      <c r="Q185" s="83">
        <v>79.117218405163442</v>
      </c>
      <c r="R185" s="83">
        <v>127.54085292945398</v>
      </c>
      <c r="S185" s="83">
        <v>124.23714036617262</v>
      </c>
      <c r="T185" s="83">
        <v>125.96293982927337</v>
      </c>
    </row>
    <row r="186" spans="1:20" ht="12.75">
      <c r="A186" s="74">
        <v>9</v>
      </c>
      <c r="B186" s="74">
        <v>3</v>
      </c>
      <c r="C186" s="75">
        <v>4</v>
      </c>
      <c r="D186" s="65">
        <v>158016</v>
      </c>
      <c r="E186" s="26" t="s">
        <v>33</v>
      </c>
      <c r="F186" s="83">
        <v>342.26481517699983</v>
      </c>
      <c r="G186" s="83">
        <v>256.13660618996801</v>
      </c>
      <c r="H186" s="83">
        <v>301.08185343947747</v>
      </c>
      <c r="I186" s="83">
        <v>205.35888910619988</v>
      </c>
      <c r="J186" s="83">
        <v>145.14407684098185</v>
      </c>
      <c r="K186" s="83">
        <v>176.56664625433763</v>
      </c>
      <c r="L186" s="83">
        <v>136.90592607079992</v>
      </c>
      <c r="M186" s="83">
        <v>110.99252934898612</v>
      </c>
      <c r="N186" s="83">
        <v>124.51520718513981</v>
      </c>
      <c r="O186" s="83">
        <v>58.673968316057106</v>
      </c>
      <c r="P186" s="83">
        <v>59.765208110992525</v>
      </c>
      <c r="Q186" s="83">
        <v>59.195754235558276</v>
      </c>
      <c r="R186" s="83">
        <v>78.231957754742822</v>
      </c>
      <c r="S186" s="83">
        <v>51.227321237993593</v>
      </c>
      <c r="T186" s="83">
        <v>65.319452949581546</v>
      </c>
    </row>
    <row r="187" spans="1:20" ht="12.75">
      <c r="A187" s="74">
        <v>9</v>
      </c>
      <c r="B187" s="74">
        <v>3</v>
      </c>
      <c r="C187" s="75">
        <v>4</v>
      </c>
      <c r="D187" s="65">
        <v>362028</v>
      </c>
      <c r="E187" s="26" t="s">
        <v>67</v>
      </c>
      <c r="F187" s="83">
        <v>385.29743672416572</v>
      </c>
      <c r="G187" s="83">
        <v>344.71218206157965</v>
      </c>
      <c r="H187" s="83">
        <v>365.38303637408654</v>
      </c>
      <c r="I187" s="83">
        <v>269.22456875705302</v>
      </c>
      <c r="J187" s="83">
        <v>234.27041499330653</v>
      </c>
      <c r="K187" s="83">
        <v>252.0732408243698</v>
      </c>
      <c r="L187" s="83">
        <v>116.0728679671127</v>
      </c>
      <c r="M187" s="83">
        <v>110.44176706827309</v>
      </c>
      <c r="N187" s="83">
        <v>113.30979554971672</v>
      </c>
      <c r="O187" s="83">
        <v>45.139448653877153</v>
      </c>
      <c r="P187" s="83">
        <v>38.487282463186077</v>
      </c>
      <c r="Q187" s="83">
        <v>41.875359224895313</v>
      </c>
      <c r="R187" s="83">
        <v>70.933419313235532</v>
      </c>
      <c r="S187" s="83">
        <v>71.954484605087018</v>
      </c>
      <c r="T187" s="83">
        <v>71.434436324821419</v>
      </c>
    </row>
    <row r="188" spans="1:20" ht="12.75">
      <c r="A188" s="74">
        <v>9</v>
      </c>
      <c r="B188" s="74">
        <v>3</v>
      </c>
      <c r="C188" s="75">
        <v>4</v>
      </c>
      <c r="D188" s="65">
        <v>974028</v>
      </c>
      <c r="E188" s="26" t="s">
        <v>157</v>
      </c>
      <c r="F188" s="83">
        <v>442.4530943713246</v>
      </c>
      <c r="G188" s="83">
        <v>398.2643731597708</v>
      </c>
      <c r="H188" s="83">
        <v>421.47848473703561</v>
      </c>
      <c r="I188" s="83">
        <v>320.6384766171941</v>
      </c>
      <c r="J188" s="83">
        <v>295.98636293196972</v>
      </c>
      <c r="K188" s="83">
        <v>308.93710923133511</v>
      </c>
      <c r="L188" s="83">
        <v>121.8146177541305</v>
      </c>
      <c r="M188" s="83">
        <v>102.27801022780102</v>
      </c>
      <c r="N188" s="83">
        <v>112.54137550570063</v>
      </c>
      <c r="O188" s="83">
        <v>63.007560907308871</v>
      </c>
      <c r="P188" s="83">
        <v>55.788005578800558</v>
      </c>
      <c r="Q188" s="83">
        <v>59.580728208900332</v>
      </c>
      <c r="R188" s="83">
        <v>58.807056846821617</v>
      </c>
      <c r="S188" s="83">
        <v>46.490004649000468</v>
      </c>
      <c r="T188" s="83">
        <v>52.960647296800296</v>
      </c>
    </row>
    <row r="189" spans="1:20" ht="12.75">
      <c r="A189" s="74">
        <v>9</v>
      </c>
      <c r="B189" s="74">
        <v>3</v>
      </c>
      <c r="C189" s="75">
        <v>4</v>
      </c>
      <c r="D189" s="65">
        <v>962040</v>
      </c>
      <c r="E189" s="26" t="s">
        <v>153</v>
      </c>
      <c r="F189" s="83">
        <v>484.06615570794685</v>
      </c>
      <c r="G189" s="83">
        <v>462.65560165975108</v>
      </c>
      <c r="H189" s="83">
        <v>473.51196563714461</v>
      </c>
      <c r="I189" s="83">
        <v>320.69382815651477</v>
      </c>
      <c r="J189" s="83">
        <v>284.23236514522819</v>
      </c>
      <c r="K189" s="83">
        <v>302.72039271834734</v>
      </c>
      <c r="L189" s="83">
        <v>163.37232755143202</v>
      </c>
      <c r="M189" s="83">
        <v>178.42323651452281</v>
      </c>
      <c r="N189" s="83">
        <v>170.7915729187973</v>
      </c>
      <c r="O189" s="83">
        <v>92.779346510689791</v>
      </c>
      <c r="P189" s="83">
        <v>101.65975103734441</v>
      </c>
      <c r="Q189" s="83">
        <v>97.156882798118232</v>
      </c>
      <c r="R189" s="83">
        <v>70.592981040742231</v>
      </c>
      <c r="S189" s="83">
        <v>76.763485477178421</v>
      </c>
      <c r="T189" s="83">
        <v>73.634690120679082</v>
      </c>
    </row>
    <row r="190" spans="1:20" ht="12.75">
      <c r="A190" s="74">
        <v>9</v>
      </c>
      <c r="B190" s="74">
        <v>3</v>
      </c>
      <c r="C190" s="75">
        <v>4</v>
      </c>
      <c r="D190" s="65">
        <v>158028</v>
      </c>
      <c r="E190" s="26" t="s">
        <v>37</v>
      </c>
      <c r="F190" s="83">
        <v>363.85115180153576</v>
      </c>
      <c r="G190" s="83">
        <v>291.80971064247183</v>
      </c>
      <c r="H190" s="83">
        <v>328.50009024727751</v>
      </c>
      <c r="I190" s="83">
        <v>223.27229769639692</v>
      </c>
      <c r="J190" s="83">
        <v>175.33104462972042</v>
      </c>
      <c r="K190" s="83">
        <v>199.74730762288669</v>
      </c>
      <c r="L190" s="83">
        <v>140.57885410513882</v>
      </c>
      <c r="M190" s="83">
        <v>116.47866601275135</v>
      </c>
      <c r="N190" s="83">
        <v>128.75278262439082</v>
      </c>
      <c r="O190" s="83">
        <v>46.072061429415243</v>
      </c>
      <c r="P190" s="83">
        <v>40.461010299166254</v>
      </c>
      <c r="Q190" s="83">
        <v>43.31869321942122</v>
      </c>
      <c r="R190" s="83">
        <v>94.50679267572356</v>
      </c>
      <c r="S190" s="83">
        <v>76.017655713585086</v>
      </c>
      <c r="T190" s="83">
        <v>85.434089404969626</v>
      </c>
    </row>
    <row r="191" spans="1:20" ht="12.75">
      <c r="A191" s="74">
        <v>9</v>
      </c>
      <c r="B191" s="74">
        <v>3</v>
      </c>
      <c r="C191" s="75">
        <v>4</v>
      </c>
      <c r="D191" s="65">
        <v>566076</v>
      </c>
      <c r="E191" s="26" t="s">
        <v>117</v>
      </c>
      <c r="F191" s="83">
        <v>432.11392094279398</v>
      </c>
      <c r="G191" s="83">
        <v>376.84537684537685</v>
      </c>
      <c r="H191" s="83">
        <v>405.21804890345345</v>
      </c>
      <c r="I191" s="83">
        <v>245.51927326295115</v>
      </c>
      <c r="J191" s="83">
        <v>208.49520849520846</v>
      </c>
      <c r="K191" s="83">
        <v>227.50189059742877</v>
      </c>
      <c r="L191" s="83">
        <v>186.59464767984286</v>
      </c>
      <c r="M191" s="83">
        <v>168.35016835016836</v>
      </c>
      <c r="N191" s="83">
        <v>177.71615830602471</v>
      </c>
      <c r="O191" s="83">
        <v>88.386938374662407</v>
      </c>
      <c r="P191" s="83">
        <v>94.53509453509453</v>
      </c>
      <c r="Q191" s="83">
        <v>91.378875724729014</v>
      </c>
      <c r="R191" s="83">
        <v>98.207709305180458</v>
      </c>
      <c r="S191" s="83">
        <v>73.815073815073816</v>
      </c>
      <c r="T191" s="83">
        <v>86.337282581295682</v>
      </c>
    </row>
    <row r="192" spans="1:20" ht="12.75">
      <c r="A192" s="74">
        <v>9</v>
      </c>
      <c r="B192" s="74">
        <v>3</v>
      </c>
      <c r="C192" s="75">
        <v>4</v>
      </c>
      <c r="D192" s="65">
        <v>382056</v>
      </c>
      <c r="E192" s="26" t="s">
        <v>92</v>
      </c>
      <c r="F192" s="83">
        <v>443.96408380445627</v>
      </c>
      <c r="G192" s="83">
        <v>375.27193618564178</v>
      </c>
      <c r="H192" s="83">
        <v>411.1014744145707</v>
      </c>
      <c r="I192" s="83">
        <v>304.28999002327902</v>
      </c>
      <c r="J192" s="83">
        <v>255.62001450326329</v>
      </c>
      <c r="K192" s="83">
        <v>281.0060711188205</v>
      </c>
      <c r="L192" s="83">
        <v>139.67409378117725</v>
      </c>
      <c r="M192" s="83">
        <v>119.65192168237854</v>
      </c>
      <c r="N192" s="83">
        <v>130.09540329575023</v>
      </c>
      <c r="O192" s="83">
        <v>61.523112736947127</v>
      </c>
      <c r="P192" s="83">
        <v>54.387237128353881</v>
      </c>
      <c r="Q192" s="83">
        <v>58.109280138768433</v>
      </c>
      <c r="R192" s="83">
        <v>78.150981044230136</v>
      </c>
      <c r="S192" s="83">
        <v>65.264684554024655</v>
      </c>
      <c r="T192" s="83">
        <v>71.98612315698179</v>
      </c>
    </row>
    <row r="193" spans="1:20" ht="12.75">
      <c r="A193" s="74">
        <v>9</v>
      </c>
      <c r="B193" s="74">
        <v>3</v>
      </c>
      <c r="C193" s="75">
        <v>4</v>
      </c>
      <c r="D193" s="65">
        <v>158032</v>
      </c>
      <c r="E193" s="26" t="s">
        <v>38</v>
      </c>
      <c r="F193" s="83">
        <v>405.91675266597861</v>
      </c>
      <c r="G193" s="83">
        <v>358.39160839160837</v>
      </c>
      <c r="H193" s="83">
        <v>383.16695558610792</v>
      </c>
      <c r="I193" s="83">
        <v>255.70462102969836</v>
      </c>
      <c r="J193" s="83">
        <v>207.29270729270732</v>
      </c>
      <c r="K193" s="83">
        <v>232.53033654133543</v>
      </c>
      <c r="L193" s="83">
        <v>150.21213163628025</v>
      </c>
      <c r="M193" s="83">
        <v>151.09890109890111</v>
      </c>
      <c r="N193" s="83">
        <v>150.63661904477254</v>
      </c>
      <c r="O193" s="83">
        <v>69.946107097809886</v>
      </c>
      <c r="P193" s="83">
        <v>79.920079920079914</v>
      </c>
      <c r="Q193" s="83">
        <v>74.72054516109749</v>
      </c>
      <c r="R193" s="83">
        <v>80.266024538470347</v>
      </c>
      <c r="S193" s="83">
        <v>71.178821178821181</v>
      </c>
      <c r="T193" s="83">
        <v>75.916073883675054</v>
      </c>
    </row>
    <row r="194" spans="1:20" ht="12.75">
      <c r="A194" s="77"/>
      <c r="B194" s="77"/>
      <c r="C194" s="77"/>
      <c r="D194" s="69"/>
      <c r="E194" s="71" t="s">
        <v>218</v>
      </c>
      <c r="F194" s="162">
        <v>466.62340755829717</v>
      </c>
      <c r="G194" s="162">
        <v>407.49538136711533</v>
      </c>
      <c r="H194" s="162">
        <v>438.07371600181807</v>
      </c>
      <c r="I194" s="162">
        <v>307.44084043138639</v>
      </c>
      <c r="J194" s="162">
        <v>266.20920207618542</v>
      </c>
      <c r="K194" s="162">
        <v>287.53233623739999</v>
      </c>
      <c r="L194" s="162">
        <v>159.18256712691073</v>
      </c>
      <c r="M194" s="162">
        <v>141.28617929092988</v>
      </c>
      <c r="N194" s="162">
        <v>150.54137976441802</v>
      </c>
      <c r="O194" s="162">
        <v>68.831264836094533</v>
      </c>
      <c r="P194" s="162">
        <v>66.596287498900324</v>
      </c>
      <c r="Q194" s="162">
        <v>67.752116457180236</v>
      </c>
      <c r="R194" s="162">
        <v>90.351302290816207</v>
      </c>
      <c r="S194" s="162">
        <v>74.689891792029556</v>
      </c>
      <c r="T194" s="162">
        <v>82.789263307237789</v>
      </c>
    </row>
    <row r="195" spans="1:20" ht="12.75">
      <c r="A195" s="74">
        <v>10</v>
      </c>
      <c r="B195" s="74">
        <v>4</v>
      </c>
      <c r="C195" s="75">
        <v>4</v>
      </c>
      <c r="D195" s="65">
        <v>566028</v>
      </c>
      <c r="E195" s="26" t="s">
        <v>116</v>
      </c>
      <c r="F195" s="83">
        <v>466.09427019449799</v>
      </c>
      <c r="G195" s="83">
        <v>384.03614457831321</v>
      </c>
      <c r="H195" s="83">
        <v>426.53598330157001</v>
      </c>
      <c r="I195" s="83">
        <v>280.357455756089</v>
      </c>
      <c r="J195" s="83">
        <v>201.43072289156623</v>
      </c>
      <c r="K195" s="83">
        <v>242.30873945004086</v>
      </c>
      <c r="L195" s="83">
        <v>185.73681443840897</v>
      </c>
      <c r="M195" s="83">
        <v>182.60542168674701</v>
      </c>
      <c r="N195" s="83">
        <v>184.22724385152918</v>
      </c>
      <c r="O195" s="83">
        <v>96.372875416155594</v>
      </c>
      <c r="P195" s="83">
        <v>109.18674698795181</v>
      </c>
      <c r="Q195" s="83">
        <v>102.55014066612216</v>
      </c>
      <c r="R195" s="83">
        <v>89.363939022253362</v>
      </c>
      <c r="S195" s="83">
        <v>73.418674698795186</v>
      </c>
      <c r="T195" s="83">
        <v>81.67710318540702</v>
      </c>
    </row>
    <row r="196" spans="1:20" ht="12.75">
      <c r="A196" s="74">
        <v>10</v>
      </c>
      <c r="B196" s="74">
        <v>4</v>
      </c>
      <c r="C196" s="75">
        <v>4</v>
      </c>
      <c r="D196" s="65">
        <v>158020</v>
      </c>
      <c r="E196" s="26" t="s">
        <v>34</v>
      </c>
      <c r="F196" s="83">
        <v>265.57889255337614</v>
      </c>
      <c r="G196" s="83">
        <v>202.77481323372464</v>
      </c>
      <c r="H196" s="83">
        <v>234.56030923306685</v>
      </c>
      <c r="I196" s="83">
        <v>180.52421454608574</v>
      </c>
      <c r="J196" s="83">
        <v>122.73212379935966</v>
      </c>
      <c r="K196" s="83">
        <v>151.98102433453397</v>
      </c>
      <c r="L196" s="83">
        <v>85.054678007290391</v>
      </c>
      <c r="M196" s="83">
        <v>80.042689434364988</v>
      </c>
      <c r="N196" s="83">
        <v>82.57928489853289</v>
      </c>
      <c r="O196" s="83">
        <v>22.565526818260718</v>
      </c>
      <c r="P196" s="83">
        <v>35.574528637495554</v>
      </c>
      <c r="Q196" s="83">
        <v>28.990600017570063</v>
      </c>
      <c r="R196" s="83">
        <v>62.489151189029684</v>
      </c>
      <c r="S196" s="83">
        <v>44.468160796869441</v>
      </c>
      <c r="T196" s="83">
        <v>53.588684880962838</v>
      </c>
    </row>
    <row r="197" spans="1:20" ht="12.75">
      <c r="A197" s="74">
        <v>10</v>
      </c>
      <c r="B197" s="74">
        <v>4</v>
      </c>
      <c r="C197" s="75">
        <v>4</v>
      </c>
      <c r="D197" s="65">
        <v>162022</v>
      </c>
      <c r="E197" s="26" t="s">
        <v>43</v>
      </c>
      <c r="F197" s="83">
        <v>300.6356296169044</v>
      </c>
      <c r="G197" s="83">
        <v>299.22952875828702</v>
      </c>
      <c r="H197" s="83">
        <v>299.94737765304336</v>
      </c>
      <c r="I197" s="83">
        <v>242.22642157704865</v>
      </c>
      <c r="J197" s="83">
        <v>229.34957892850744</v>
      </c>
      <c r="K197" s="83">
        <v>235.92352218908968</v>
      </c>
      <c r="L197" s="83">
        <v>58.409208039855692</v>
      </c>
      <c r="M197" s="83">
        <v>69.879949829779605</v>
      </c>
      <c r="N197" s="83">
        <v>64.023855463953694</v>
      </c>
      <c r="O197" s="83">
        <v>17.179178835251676</v>
      </c>
      <c r="P197" s="83">
        <v>28.66869736606343</v>
      </c>
      <c r="Q197" s="83">
        <v>22.803017014558851</v>
      </c>
      <c r="R197" s="83">
        <v>41.230029204604023</v>
      </c>
      <c r="S197" s="83">
        <v>41.211252463716185</v>
      </c>
      <c r="T197" s="83">
        <v>41.22083844939484</v>
      </c>
    </row>
    <row r="198" spans="1:20" ht="12.75">
      <c r="A198" s="74">
        <v>10</v>
      </c>
      <c r="B198" s="74">
        <v>4</v>
      </c>
      <c r="C198" s="75">
        <v>4</v>
      </c>
      <c r="D198" s="65">
        <v>362036</v>
      </c>
      <c r="E198" s="26" t="s">
        <v>69</v>
      </c>
      <c r="F198" s="83">
        <v>388.0960668290985</v>
      </c>
      <c r="G198" s="83">
        <v>347.74436090225561</v>
      </c>
      <c r="H198" s="83">
        <v>368.69690945237664</v>
      </c>
      <c r="I198" s="83">
        <v>299.33867037939433</v>
      </c>
      <c r="J198" s="83">
        <v>244.36090225563908</v>
      </c>
      <c r="K198" s="83">
        <v>272.90800650641603</v>
      </c>
      <c r="L198" s="83">
        <v>88.757396449704146</v>
      </c>
      <c r="M198" s="83">
        <v>103.38345864661653</v>
      </c>
      <c r="N198" s="83">
        <v>95.788902945960601</v>
      </c>
      <c r="O198" s="83">
        <v>53.950574312565259</v>
      </c>
      <c r="P198" s="83">
        <v>50.751879699248121</v>
      </c>
      <c r="Q198" s="83">
        <v>52.412795951563346</v>
      </c>
      <c r="R198" s="83">
        <v>34.80682213713888</v>
      </c>
      <c r="S198" s="83">
        <v>52.631578947368418</v>
      </c>
      <c r="T198" s="83">
        <v>43.376106994397254</v>
      </c>
    </row>
    <row r="199" spans="1:20" ht="12.75">
      <c r="A199" s="74">
        <v>10</v>
      </c>
      <c r="B199" s="74">
        <v>4</v>
      </c>
      <c r="C199" s="75">
        <v>4</v>
      </c>
      <c r="D199" s="65">
        <v>166036</v>
      </c>
      <c r="E199" s="26" t="s">
        <v>47</v>
      </c>
      <c r="F199" s="83">
        <v>285.3008062848873</v>
      </c>
      <c r="G199" s="83">
        <v>276.41930682543057</v>
      </c>
      <c r="H199" s="83">
        <v>280.92243186582806</v>
      </c>
      <c r="I199" s="83">
        <v>194.33533181724209</v>
      </c>
      <c r="J199" s="83">
        <v>161.5989793748671</v>
      </c>
      <c r="K199" s="83">
        <v>178.1970649895178</v>
      </c>
      <c r="L199" s="83">
        <v>90.965474467645222</v>
      </c>
      <c r="M199" s="83">
        <v>114.82032745056348</v>
      </c>
      <c r="N199" s="83">
        <v>102.72536687631028</v>
      </c>
      <c r="O199" s="83">
        <v>45.482737233822611</v>
      </c>
      <c r="P199" s="83">
        <v>55.283861365086118</v>
      </c>
      <c r="Q199" s="83">
        <v>50.314465408805027</v>
      </c>
      <c r="R199" s="83">
        <v>45.482737233822611</v>
      </c>
      <c r="S199" s="83">
        <v>59.536466085477358</v>
      </c>
      <c r="T199" s="83">
        <v>52.410901467505241</v>
      </c>
    </row>
    <row r="200" spans="1:20" ht="12.75">
      <c r="A200" s="77"/>
      <c r="B200" s="77"/>
      <c r="C200" s="77"/>
      <c r="D200" s="69"/>
      <c r="E200" s="71" t="s">
        <v>288</v>
      </c>
      <c r="F200" s="162">
        <v>342.63777267508607</v>
      </c>
      <c r="G200" s="162">
        <v>301.45451804958924</v>
      </c>
      <c r="H200" s="162">
        <v>322.55100165410772</v>
      </c>
      <c r="I200" s="162">
        <v>240.74339839265213</v>
      </c>
      <c r="J200" s="162">
        <v>192.17725525661314</v>
      </c>
      <c r="K200" s="162">
        <v>217.05568829259326</v>
      </c>
      <c r="L200" s="162">
        <v>101.89437428243399</v>
      </c>
      <c r="M200" s="162">
        <v>109.27726279297612</v>
      </c>
      <c r="N200" s="162">
        <v>105.49531336151442</v>
      </c>
      <c r="O200" s="162">
        <v>47.000574052812858</v>
      </c>
      <c r="P200" s="162">
        <v>55.392267691612027</v>
      </c>
      <c r="Q200" s="162">
        <v>51.093548979966918</v>
      </c>
      <c r="R200" s="162">
        <v>54.893800229621128</v>
      </c>
      <c r="S200" s="162">
        <v>53.884995101364083</v>
      </c>
      <c r="T200" s="162">
        <v>54.401764381547508</v>
      </c>
    </row>
    <row r="201" spans="1:20" ht="12.75">
      <c r="E201" s="6" t="s">
        <v>179</v>
      </c>
      <c r="F201" s="163">
        <v>515.76295298806508</v>
      </c>
      <c r="G201" s="163">
        <v>448.50439784410003</v>
      </c>
      <c r="H201" s="164">
        <v>483.18009768300305</v>
      </c>
      <c r="I201" s="163">
        <v>338.30348707144645</v>
      </c>
      <c r="J201" s="163">
        <v>286.86968616711749</v>
      </c>
      <c r="K201" s="164">
        <v>313.38680414437511</v>
      </c>
      <c r="L201" s="165">
        <v>177.45946591661871</v>
      </c>
      <c r="M201" s="165">
        <v>161.63471167698253</v>
      </c>
      <c r="N201" s="164">
        <v>169.79329353862795</v>
      </c>
      <c r="O201" s="163">
        <v>75.730590879966982</v>
      </c>
      <c r="P201" s="163">
        <v>76.723179969800753</v>
      </c>
      <c r="Q201" s="166">
        <v>76.211442522144125</v>
      </c>
      <c r="R201" s="163">
        <v>101.72887503665173</v>
      </c>
      <c r="S201" s="163">
        <v>84.911531707181766</v>
      </c>
      <c r="T201" s="163">
        <v>93.581851016483839</v>
      </c>
    </row>
    <row r="202" spans="1:20" ht="12.75">
      <c r="E202" s="8" t="s">
        <v>200</v>
      </c>
      <c r="F202" s="163">
        <v>528.36799793506225</v>
      </c>
      <c r="G202" s="163">
        <v>458.69070881391684</v>
      </c>
      <c r="H202" s="165">
        <v>494.60198511192243</v>
      </c>
      <c r="I202" s="163">
        <v>347.88918031520785</v>
      </c>
      <c r="J202" s="163">
        <v>295.83989002057791</v>
      </c>
      <c r="K202" s="165">
        <v>322.66579654566857</v>
      </c>
      <c r="L202" s="165">
        <v>180.47881761985428</v>
      </c>
      <c r="M202" s="165">
        <v>162.85081879333896</v>
      </c>
      <c r="N202" s="165">
        <v>171.93618856625392</v>
      </c>
      <c r="O202" s="163">
        <v>73.085791459571624</v>
      </c>
      <c r="P202" s="163">
        <v>73.935655121132996</v>
      </c>
      <c r="Q202" s="163">
        <v>73.497640250707974</v>
      </c>
      <c r="R202" s="163">
        <v>107.39302616028267</v>
      </c>
      <c r="S202" s="163">
        <v>88.915163672205978</v>
      </c>
      <c r="T202" s="163">
        <v>98.438548315545958</v>
      </c>
    </row>
    <row r="203" spans="1:20" ht="12.75">
      <c r="E203" s="8" t="s">
        <v>201</v>
      </c>
      <c r="F203" s="163">
        <v>501.29954023444196</v>
      </c>
      <c r="G203" s="163">
        <v>436.79982315897189</v>
      </c>
      <c r="H203" s="165">
        <v>470.06532142930166</v>
      </c>
      <c r="I203" s="163">
        <v>327.30457048708564</v>
      </c>
      <c r="J203" s="163">
        <v>276.56247865551143</v>
      </c>
      <c r="K203" s="165">
        <v>302.73253093777328</v>
      </c>
      <c r="L203" s="165">
        <v>173.99496974735632</v>
      </c>
      <c r="M203" s="165">
        <v>160.23734450346043</v>
      </c>
      <c r="N203" s="165">
        <v>167.33279049152841</v>
      </c>
      <c r="O203" s="163">
        <v>78.765314344149047</v>
      </c>
      <c r="P203" s="163">
        <v>79.926183773097065</v>
      </c>
      <c r="Q203" s="163">
        <v>79.327469519272285</v>
      </c>
      <c r="R203" s="163">
        <v>95.229655403207289</v>
      </c>
      <c r="S203" s="163">
        <v>80.311160730363383</v>
      </c>
      <c r="T203" s="163">
        <v>88.005320972256129</v>
      </c>
    </row>
    <row r="204" spans="1:20" ht="12.75">
      <c r="A204" s="27" t="s">
        <v>381</v>
      </c>
      <c r="B204" s="27"/>
      <c r="C204" s="27"/>
      <c r="D204" s="27"/>
      <c r="E204" s="27"/>
      <c r="F204" s="27"/>
      <c r="G204" s="27"/>
      <c r="H204" s="27"/>
      <c r="I204" s="27"/>
      <c r="J204" s="27"/>
      <c r="K204" s="27"/>
      <c r="L204" s="165"/>
      <c r="M204" s="165"/>
      <c r="N204" s="165"/>
      <c r="O204" s="163"/>
      <c r="P204" s="163"/>
      <c r="Q204" s="163"/>
      <c r="R204" s="163"/>
      <c r="S204" s="163"/>
      <c r="T204" s="163"/>
    </row>
    <row r="205" spans="1:20" ht="12">
      <c r="A205" s="20" t="s">
        <v>366</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Erdmann, Julia</cp:lastModifiedBy>
  <cp:lastPrinted>2017-09-11T06:02:06Z</cp:lastPrinted>
  <dcterms:created xsi:type="dcterms:W3CDTF">2009-06-22T08:33:21Z</dcterms:created>
  <dcterms:modified xsi:type="dcterms:W3CDTF">2023-11-16T13:30:36Z</dcterms:modified>
</cp:coreProperties>
</file>